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jwhite\AppData\Local\Microsoft\Windows\Temporary Internet Files\Content.Outlook\BYF1DDK4\"/>
    </mc:Choice>
  </mc:AlternateContent>
  <bookViews>
    <workbookView xWindow="0" yWindow="0" windowWidth="20490" windowHeight="7530"/>
  </bookViews>
  <sheets>
    <sheet name="Calculations by LA" sheetId="1" r:id="rId1"/>
    <sheet name="Overall Differences" sheetId="3" r:id="rId2"/>
    <sheet name="Master" sheetId="2" state="hidden" r:id="rId3"/>
  </sheets>
  <calcPr calcId="152511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6" i="1" l="1"/>
  <c r="Q16" i="1"/>
  <c r="S16" i="1" s="1"/>
  <c r="N16" i="1"/>
  <c r="M16" i="1"/>
  <c r="O16" i="1" s="1"/>
  <c r="J16" i="1"/>
  <c r="I16" i="1"/>
  <c r="K16" i="1" s="1"/>
  <c r="G16" i="1"/>
  <c r="F16" i="1"/>
  <c r="H16" i="1" s="1"/>
  <c r="R4" i="1"/>
  <c r="S4" i="1" s="1"/>
  <c r="Q4" i="1"/>
  <c r="N4" i="1"/>
  <c r="O4" i="1" s="1"/>
  <c r="M4" i="1"/>
  <c r="J4" i="1"/>
  <c r="K4" i="1" s="1"/>
  <c r="I4" i="1"/>
  <c r="G4" i="1"/>
  <c r="F4" i="1"/>
  <c r="P16" i="1" l="1"/>
  <c r="L16" i="1"/>
  <c r="T16" i="1"/>
  <c r="H4" i="1"/>
  <c r="P4" i="1"/>
  <c r="L4" i="1"/>
  <c r="T4" i="1"/>
  <c r="R21" i="1"/>
  <c r="Q21" i="1"/>
  <c r="S21" i="1" s="1"/>
  <c r="N21" i="1"/>
  <c r="M21" i="1"/>
  <c r="J21" i="1"/>
  <c r="I21" i="1"/>
  <c r="K21" i="1" s="1"/>
  <c r="G21" i="1"/>
  <c r="F21" i="1"/>
  <c r="R28" i="1"/>
  <c r="Q28" i="1"/>
  <c r="S28" i="1" s="1"/>
  <c r="N28" i="1"/>
  <c r="M28" i="1"/>
  <c r="J28" i="1"/>
  <c r="I28" i="1"/>
  <c r="K28" i="1" s="1"/>
  <c r="G28" i="1"/>
  <c r="F28" i="1"/>
  <c r="H28" i="1" l="1"/>
  <c r="O28" i="1"/>
  <c r="P28" i="1" s="1"/>
  <c r="H21" i="1"/>
  <c r="O21" i="1"/>
  <c r="P21" i="1"/>
  <c r="L21" i="1"/>
  <c r="T21" i="1"/>
  <c r="L28" i="1"/>
  <c r="T28" i="1"/>
  <c r="J5" i="1" l="1"/>
  <c r="J6" i="1"/>
  <c r="J7" i="1"/>
  <c r="J8" i="1"/>
  <c r="J9" i="1"/>
  <c r="J10" i="1"/>
  <c r="J11" i="1"/>
  <c r="J12" i="1"/>
  <c r="J13" i="1"/>
  <c r="J14" i="1"/>
  <c r="J15" i="1"/>
  <c r="J17" i="1"/>
  <c r="J18" i="1"/>
  <c r="J19" i="1"/>
  <c r="J20" i="1"/>
  <c r="J22" i="1"/>
  <c r="J23" i="1"/>
  <c r="J24" i="1"/>
  <c r="J25" i="1"/>
  <c r="J26" i="1"/>
  <c r="J27" i="1"/>
  <c r="J29" i="1"/>
  <c r="J30" i="1"/>
  <c r="J31" i="1"/>
  <c r="J32" i="1"/>
  <c r="J33" i="1"/>
  <c r="J34" i="1"/>
  <c r="J3" i="1"/>
  <c r="R5" i="1"/>
  <c r="R6" i="1"/>
  <c r="R7" i="1"/>
  <c r="R8" i="1"/>
  <c r="R9" i="1"/>
  <c r="R10" i="1"/>
  <c r="R11" i="1"/>
  <c r="R12" i="1"/>
  <c r="R13" i="1"/>
  <c r="R14" i="1"/>
  <c r="R15" i="1"/>
  <c r="R17" i="1"/>
  <c r="R18" i="1"/>
  <c r="R19" i="1"/>
  <c r="R20" i="1"/>
  <c r="R22" i="1"/>
  <c r="R23" i="1"/>
  <c r="R24" i="1"/>
  <c r="R25" i="1"/>
  <c r="R26" i="1"/>
  <c r="R27" i="1"/>
  <c r="R29" i="1"/>
  <c r="R30" i="1"/>
  <c r="R31" i="1"/>
  <c r="R32" i="1"/>
  <c r="R33" i="1"/>
  <c r="R34" i="1"/>
  <c r="R3" i="1"/>
  <c r="Q5" i="1"/>
  <c r="S5" i="1" s="1"/>
  <c r="Q6" i="1"/>
  <c r="S6" i="1" s="1"/>
  <c r="Q7" i="1"/>
  <c r="S7" i="1" s="1"/>
  <c r="Q8" i="1"/>
  <c r="S8" i="1" s="1"/>
  <c r="Q9" i="1"/>
  <c r="S9" i="1" s="1"/>
  <c r="Q10" i="1"/>
  <c r="S10" i="1" s="1"/>
  <c r="Q11" i="1"/>
  <c r="S11" i="1" s="1"/>
  <c r="Q12" i="1"/>
  <c r="S12" i="1" s="1"/>
  <c r="Q13" i="1"/>
  <c r="S13" i="1" s="1"/>
  <c r="Q14" i="1"/>
  <c r="S14" i="1" s="1"/>
  <c r="Q15" i="1"/>
  <c r="S15" i="1" s="1"/>
  <c r="Q17" i="1"/>
  <c r="S17" i="1" s="1"/>
  <c r="Q18" i="1"/>
  <c r="S18" i="1" s="1"/>
  <c r="Q19" i="1"/>
  <c r="S19" i="1" s="1"/>
  <c r="Q20" i="1"/>
  <c r="S20" i="1" s="1"/>
  <c r="Q22" i="1"/>
  <c r="S22" i="1" s="1"/>
  <c r="Q23" i="1"/>
  <c r="S23" i="1" s="1"/>
  <c r="Q24" i="1"/>
  <c r="S24" i="1" s="1"/>
  <c r="Q25" i="1"/>
  <c r="S25" i="1" s="1"/>
  <c r="Q26" i="1"/>
  <c r="S26" i="1" s="1"/>
  <c r="Q27" i="1"/>
  <c r="S27" i="1" s="1"/>
  <c r="Q29" i="1"/>
  <c r="S29" i="1" s="1"/>
  <c r="Q30" i="1"/>
  <c r="S30" i="1" s="1"/>
  <c r="Q31" i="1"/>
  <c r="S31" i="1" s="1"/>
  <c r="Q32" i="1"/>
  <c r="S32" i="1" s="1"/>
  <c r="Q33" i="1"/>
  <c r="S33" i="1" s="1"/>
  <c r="Q34" i="1"/>
  <c r="S34" i="1" s="1"/>
  <c r="Q3" i="1"/>
  <c r="S3" i="1" s="1"/>
  <c r="N5" i="1"/>
  <c r="N6" i="1"/>
  <c r="N7" i="1"/>
  <c r="N8" i="1"/>
  <c r="N9" i="1"/>
  <c r="N10" i="1"/>
  <c r="N11" i="1"/>
  <c r="N12" i="1"/>
  <c r="N13" i="1"/>
  <c r="N14" i="1"/>
  <c r="N15" i="1"/>
  <c r="N17" i="1"/>
  <c r="N18" i="1"/>
  <c r="N19" i="1"/>
  <c r="N20" i="1"/>
  <c r="N22" i="1"/>
  <c r="N23" i="1"/>
  <c r="N24" i="1"/>
  <c r="N25" i="1"/>
  <c r="N26" i="1"/>
  <c r="N27" i="1"/>
  <c r="N29" i="1"/>
  <c r="N30" i="1"/>
  <c r="N31" i="1"/>
  <c r="N32" i="1"/>
  <c r="N33" i="1"/>
  <c r="N34" i="1"/>
  <c r="N3" i="1"/>
  <c r="M5" i="1"/>
  <c r="O5" i="1" s="1"/>
  <c r="M6" i="1"/>
  <c r="O6" i="1" s="1"/>
  <c r="M7" i="1"/>
  <c r="O7" i="1" s="1"/>
  <c r="M8" i="1"/>
  <c r="M9" i="1"/>
  <c r="O9" i="1" s="1"/>
  <c r="M10" i="1"/>
  <c r="O10" i="1" s="1"/>
  <c r="M11" i="1"/>
  <c r="O11" i="1" s="1"/>
  <c r="M12" i="1"/>
  <c r="O12" i="1" s="1"/>
  <c r="M13" i="1"/>
  <c r="O13" i="1" s="1"/>
  <c r="M14" i="1"/>
  <c r="O14" i="1" s="1"/>
  <c r="M15" i="1"/>
  <c r="O15" i="1" s="1"/>
  <c r="M17" i="1"/>
  <c r="O17" i="1" s="1"/>
  <c r="M18" i="1"/>
  <c r="O18" i="1" s="1"/>
  <c r="M19" i="1"/>
  <c r="O19" i="1" s="1"/>
  <c r="M20" i="1"/>
  <c r="O20" i="1" s="1"/>
  <c r="M22" i="1"/>
  <c r="O22" i="1" s="1"/>
  <c r="M23" i="1"/>
  <c r="O23" i="1" s="1"/>
  <c r="M24" i="1"/>
  <c r="M25" i="1"/>
  <c r="O25" i="1" s="1"/>
  <c r="M26" i="1"/>
  <c r="O26" i="1" s="1"/>
  <c r="M27" i="1"/>
  <c r="O27" i="1" s="1"/>
  <c r="M29" i="1"/>
  <c r="O29" i="1" s="1"/>
  <c r="M30" i="1"/>
  <c r="O30" i="1" s="1"/>
  <c r="M31" i="1"/>
  <c r="O31" i="1" s="1"/>
  <c r="M32" i="1"/>
  <c r="O32" i="1" s="1"/>
  <c r="M33" i="1"/>
  <c r="O33" i="1" s="1"/>
  <c r="M34" i="1"/>
  <c r="O34" i="1" s="1"/>
  <c r="M3" i="1"/>
  <c r="O3" i="1" s="1"/>
  <c r="I5" i="1"/>
  <c r="K5" i="1" s="1"/>
  <c r="I6" i="1"/>
  <c r="K6" i="1" s="1"/>
  <c r="I7" i="1"/>
  <c r="I8" i="1"/>
  <c r="I9" i="1"/>
  <c r="K9" i="1" s="1"/>
  <c r="I10" i="1"/>
  <c r="K10" i="1" s="1"/>
  <c r="I11" i="1"/>
  <c r="I12" i="1"/>
  <c r="I13" i="1"/>
  <c r="K13" i="1" s="1"/>
  <c r="I14" i="1"/>
  <c r="K14" i="1" s="1"/>
  <c r="I15" i="1"/>
  <c r="I17" i="1"/>
  <c r="K17" i="1" s="1"/>
  <c r="I18" i="1"/>
  <c r="K18" i="1" s="1"/>
  <c r="I19" i="1"/>
  <c r="K19" i="1" s="1"/>
  <c r="I20" i="1"/>
  <c r="I22" i="1"/>
  <c r="I23" i="1"/>
  <c r="K23" i="1" s="1"/>
  <c r="I24" i="1"/>
  <c r="K24" i="1" s="1"/>
  <c r="I25" i="1"/>
  <c r="I26" i="1"/>
  <c r="I27" i="1"/>
  <c r="K27" i="1" s="1"/>
  <c r="I29" i="1"/>
  <c r="K29" i="1" s="1"/>
  <c r="I30" i="1"/>
  <c r="I31" i="1"/>
  <c r="I32" i="1"/>
  <c r="K32" i="1" s="1"/>
  <c r="I33" i="1"/>
  <c r="K33" i="1" s="1"/>
  <c r="I34" i="1"/>
  <c r="I3" i="1"/>
  <c r="G36" i="1"/>
  <c r="G37" i="1"/>
  <c r="G38" i="1"/>
  <c r="F36" i="1"/>
  <c r="F37" i="1"/>
  <c r="F38" i="1"/>
  <c r="G5" i="1"/>
  <c r="G6" i="1"/>
  <c r="G7" i="1"/>
  <c r="G8" i="1"/>
  <c r="G9" i="1"/>
  <c r="G10" i="1"/>
  <c r="G11" i="1"/>
  <c r="G12" i="1"/>
  <c r="G13" i="1"/>
  <c r="G14" i="1"/>
  <c r="G15" i="1"/>
  <c r="G17" i="1"/>
  <c r="G18" i="1"/>
  <c r="G19" i="1"/>
  <c r="G20" i="1"/>
  <c r="G22" i="1"/>
  <c r="G23" i="1"/>
  <c r="G24" i="1"/>
  <c r="G25" i="1"/>
  <c r="G26" i="1"/>
  <c r="G27" i="1"/>
  <c r="G29" i="1"/>
  <c r="G30" i="1"/>
  <c r="G31" i="1"/>
  <c r="G32" i="1"/>
  <c r="G33" i="1"/>
  <c r="G34" i="1"/>
  <c r="G3" i="1"/>
  <c r="F5" i="1"/>
  <c r="H5" i="1" s="1"/>
  <c r="F6" i="1"/>
  <c r="H6" i="1" s="1"/>
  <c r="F7" i="1"/>
  <c r="H7" i="1" s="1"/>
  <c r="F8" i="1"/>
  <c r="H8" i="1" s="1"/>
  <c r="F9" i="1"/>
  <c r="H9" i="1" s="1"/>
  <c r="F10" i="1"/>
  <c r="H10" i="1" s="1"/>
  <c r="F11" i="1"/>
  <c r="H11" i="1" s="1"/>
  <c r="F12" i="1"/>
  <c r="H12" i="1" s="1"/>
  <c r="F13" i="1"/>
  <c r="H13" i="1" s="1"/>
  <c r="F14" i="1"/>
  <c r="H14" i="1" s="1"/>
  <c r="F15" i="1"/>
  <c r="H15" i="1" s="1"/>
  <c r="F17" i="1"/>
  <c r="H17" i="1" s="1"/>
  <c r="F18" i="1"/>
  <c r="H18" i="1" s="1"/>
  <c r="F19" i="1"/>
  <c r="H19" i="1" s="1"/>
  <c r="F20" i="1"/>
  <c r="H20" i="1" s="1"/>
  <c r="F22" i="1"/>
  <c r="H22" i="1" s="1"/>
  <c r="F23" i="1"/>
  <c r="H23" i="1" s="1"/>
  <c r="F24" i="1"/>
  <c r="H24" i="1" s="1"/>
  <c r="F25" i="1"/>
  <c r="H25" i="1" s="1"/>
  <c r="F26" i="1"/>
  <c r="H26" i="1" s="1"/>
  <c r="F27" i="1"/>
  <c r="H27" i="1" s="1"/>
  <c r="F29" i="1"/>
  <c r="H29" i="1" s="1"/>
  <c r="F30" i="1"/>
  <c r="H30" i="1" s="1"/>
  <c r="F31" i="1"/>
  <c r="H31" i="1" s="1"/>
  <c r="F32" i="1"/>
  <c r="H32" i="1" s="1"/>
  <c r="F33" i="1"/>
  <c r="H33" i="1" s="1"/>
  <c r="F34" i="1"/>
  <c r="H34" i="1" s="1"/>
  <c r="F3" i="1"/>
  <c r="H3" i="1" s="1"/>
  <c r="O24" i="1" l="1"/>
  <c r="O8" i="1"/>
  <c r="P8" i="1" s="1"/>
  <c r="L17" i="1"/>
  <c r="L24" i="1"/>
  <c r="L6" i="1"/>
  <c r="P22" i="1"/>
  <c r="T26" i="1"/>
  <c r="T12" i="1"/>
  <c r="L32" i="1"/>
  <c r="L27" i="1"/>
  <c r="L23" i="1"/>
  <c r="L18" i="1"/>
  <c r="L13" i="1"/>
  <c r="L9" i="1"/>
  <c r="L5" i="1"/>
  <c r="T34" i="1"/>
  <c r="T30" i="1"/>
  <c r="T25" i="1"/>
  <c r="T20" i="1"/>
  <c r="T15" i="1"/>
  <c r="T11" i="1"/>
  <c r="T7" i="1"/>
  <c r="P31" i="1"/>
  <c r="P12" i="1"/>
  <c r="T31" i="1"/>
  <c r="T17" i="1"/>
  <c r="K31" i="1"/>
  <c r="L31" i="1" s="1"/>
  <c r="K26" i="1"/>
  <c r="L26" i="1" s="1"/>
  <c r="K22" i="1"/>
  <c r="L22" i="1" s="1"/>
  <c r="K12" i="1"/>
  <c r="L12" i="1" s="1"/>
  <c r="K8" i="1"/>
  <c r="L8" i="1" s="1"/>
  <c r="T33" i="1"/>
  <c r="T29" i="1"/>
  <c r="T24" i="1"/>
  <c r="T19" i="1"/>
  <c r="T14" i="1"/>
  <c r="T10" i="1"/>
  <c r="T6" i="1"/>
  <c r="P26" i="1"/>
  <c r="P17" i="1"/>
  <c r="T22" i="1"/>
  <c r="T8" i="1"/>
  <c r="P32" i="1"/>
  <c r="P27" i="1"/>
  <c r="P23" i="1"/>
  <c r="P18" i="1"/>
  <c r="P13" i="1"/>
  <c r="P9" i="1"/>
  <c r="P5" i="1"/>
  <c r="T32" i="1"/>
  <c r="T27" i="1"/>
  <c r="T23" i="1"/>
  <c r="T18" i="1"/>
  <c r="T13" i="1"/>
  <c r="T9" i="1"/>
  <c r="T5" i="1"/>
  <c r="T3" i="1"/>
  <c r="L10" i="1"/>
  <c r="L33" i="1"/>
  <c r="L14" i="1"/>
  <c r="P3" i="1"/>
  <c r="L19" i="1"/>
  <c r="P34" i="1"/>
  <c r="P30" i="1"/>
  <c r="P25" i="1"/>
  <c r="P20" i="1"/>
  <c r="P15" i="1"/>
  <c r="P11" i="1"/>
  <c r="P7" i="1"/>
  <c r="K34" i="1"/>
  <c r="L34" i="1" s="1"/>
  <c r="K30" i="1"/>
  <c r="L30" i="1" s="1"/>
  <c r="K25" i="1"/>
  <c r="L25" i="1" s="1"/>
  <c r="K20" i="1"/>
  <c r="L20" i="1" s="1"/>
  <c r="K15" i="1"/>
  <c r="L15" i="1" s="1"/>
  <c r="K11" i="1"/>
  <c r="L11" i="1" s="1"/>
  <c r="K7" i="1"/>
  <c r="L7" i="1" s="1"/>
  <c r="L29" i="1"/>
  <c r="K3" i="1"/>
  <c r="L3" i="1" s="1"/>
  <c r="H38" i="1"/>
  <c r="H37" i="1"/>
  <c r="P33" i="1"/>
  <c r="P29" i="1"/>
  <c r="P24" i="1"/>
  <c r="P19" i="1"/>
  <c r="P14" i="1"/>
  <c r="P10" i="1"/>
  <c r="P6" i="1"/>
  <c r="H36" i="1"/>
</calcChain>
</file>

<file path=xl/sharedStrings.xml><?xml version="1.0" encoding="utf-8"?>
<sst xmlns="http://schemas.openxmlformats.org/spreadsheetml/2006/main" count="250" uniqueCount="173">
  <si>
    <t>Darlington</t>
  </si>
  <si>
    <t>Durham</t>
  </si>
  <si>
    <t>Gateshead</t>
  </si>
  <si>
    <t>Hartlepool</t>
  </si>
  <si>
    <t>Middlesbrough</t>
  </si>
  <si>
    <t>Newcastle upon Tyne</t>
  </si>
  <si>
    <t>North Tyneside</t>
  </si>
  <si>
    <t>Northumberland</t>
  </si>
  <si>
    <t>Redcar and Cleveland</t>
  </si>
  <si>
    <t>South Tyneside</t>
  </si>
  <si>
    <t>Stockton-on-Tees</t>
  </si>
  <si>
    <t>Sunderland</t>
  </si>
  <si>
    <t>Leeds</t>
  </si>
  <si>
    <t>North East Lincolnshire</t>
  </si>
  <si>
    <t>North Lincolnshire</t>
  </si>
  <si>
    <t>North Yorkshire</t>
  </si>
  <si>
    <t>Rotherham</t>
  </si>
  <si>
    <t>Sheffield</t>
  </si>
  <si>
    <t>Wakefield</t>
  </si>
  <si>
    <t>York</t>
  </si>
  <si>
    <t>Derby</t>
  </si>
  <si>
    <t>Derbyshire</t>
  </si>
  <si>
    <t>Leicester</t>
  </si>
  <si>
    <t>Leicestershire</t>
  </si>
  <si>
    <t>Lincolnshire</t>
  </si>
  <si>
    <t>Northamptonshire</t>
  </si>
  <si>
    <t>Nottingham</t>
  </si>
  <si>
    <t>Nottinghamshire</t>
  </si>
  <si>
    <t>Rutland</t>
  </si>
  <si>
    <t>Birmingham</t>
  </si>
  <si>
    <t>Coventry</t>
  </si>
  <si>
    <t>Dudley</t>
  </si>
  <si>
    <t>Herefordshire</t>
  </si>
  <si>
    <t>Sandwell</t>
  </si>
  <si>
    <t>Shropshire</t>
  </si>
  <si>
    <t>Solihull</t>
  </si>
  <si>
    <t>Staffordshire</t>
  </si>
  <si>
    <t>Stoke-on-Trent</t>
  </si>
  <si>
    <t>Telford and Wrekin</t>
  </si>
  <si>
    <t>Walsall</t>
  </si>
  <si>
    <t>Warwickshire</t>
  </si>
  <si>
    <t>Wolverhampton</t>
  </si>
  <si>
    <t>Worcestershire</t>
  </si>
  <si>
    <t>Bedford</t>
  </si>
  <si>
    <t>Central Bedfordshire</t>
  </si>
  <si>
    <t>Cambridgeshire</t>
  </si>
  <si>
    <t>Essex</t>
  </si>
  <si>
    <t>Hertfordshire</t>
  </si>
  <si>
    <t>Luton</t>
  </si>
  <si>
    <t>Norfolk</t>
  </si>
  <si>
    <t>Peterborough</t>
  </si>
  <si>
    <t>Southend-on-Sea</t>
  </si>
  <si>
    <t>Suffolk</t>
  </si>
  <si>
    <t>Thurrock</t>
  </si>
  <si>
    <t>Camden</t>
  </si>
  <si>
    <t>City of London</t>
  </si>
  <si>
    <t>Hackney</t>
  </si>
  <si>
    <t>Hammersmith and Fulham</t>
  </si>
  <si>
    <t>Haringey</t>
  </si>
  <si>
    <t>Islington</t>
  </si>
  <si>
    <t>Kensington and Chelsea</t>
  </si>
  <si>
    <t>Lambeth</t>
  </si>
  <si>
    <t>Lewisham</t>
  </si>
  <si>
    <t>Newham</t>
  </si>
  <si>
    <t>Southwark</t>
  </si>
  <si>
    <t>Tower Hamlets</t>
  </si>
  <si>
    <t>Wandsworth</t>
  </si>
  <si>
    <t>Westminster</t>
  </si>
  <si>
    <t>Barking and Dagenham</t>
  </si>
  <si>
    <t>Barnet</t>
  </si>
  <si>
    <t>Bexley</t>
  </si>
  <si>
    <t>Brent</t>
  </si>
  <si>
    <t>Bromley</t>
  </si>
  <si>
    <t>Croydon</t>
  </si>
  <si>
    <t>Ealing</t>
  </si>
  <si>
    <t>Enfield</t>
  </si>
  <si>
    <t>Greenwich</t>
  </si>
  <si>
    <t>Harrow</t>
  </si>
  <si>
    <t>Havering</t>
  </si>
  <si>
    <t>Hillingdon</t>
  </si>
  <si>
    <t>Hounslow</t>
  </si>
  <si>
    <t>Kingston upon Thames</t>
  </si>
  <si>
    <t>Merton</t>
  </si>
  <si>
    <t>Redbridge</t>
  </si>
  <si>
    <t>Richmond upon Thames</t>
  </si>
  <si>
    <t>Sutton</t>
  </si>
  <si>
    <t>Waltham Forest</t>
  </si>
  <si>
    <t>Bracknell Forest</t>
  </si>
  <si>
    <t>Brighton and Hove</t>
  </si>
  <si>
    <t>Buckinghamshire</t>
  </si>
  <si>
    <t>East Sussex</t>
  </si>
  <si>
    <t>Hampshire</t>
  </si>
  <si>
    <t>Isle of Wight</t>
  </si>
  <si>
    <t>Kent</t>
  </si>
  <si>
    <t>Medway</t>
  </si>
  <si>
    <t>Milton Keynes</t>
  </si>
  <si>
    <t>Oxfordshire</t>
  </si>
  <si>
    <t>Portsmouth</t>
  </si>
  <si>
    <t>Reading</t>
  </si>
  <si>
    <t>Slough</t>
  </si>
  <si>
    <t>Southampton</t>
  </si>
  <si>
    <t>Surrey</t>
  </si>
  <si>
    <t>West Berkshire</t>
  </si>
  <si>
    <t>West Sussex</t>
  </si>
  <si>
    <t>Windsor and Maidenhead</t>
  </si>
  <si>
    <t>Wokingham</t>
  </si>
  <si>
    <t>Bath and North East Somerset</t>
  </si>
  <si>
    <t>Bournemouth</t>
  </si>
  <si>
    <t>Bristol, City of</t>
  </si>
  <si>
    <t>Cornwall</t>
  </si>
  <si>
    <t>Devon</t>
  </si>
  <si>
    <t>Dorset</t>
  </si>
  <si>
    <t>Gloucestershire</t>
  </si>
  <si>
    <t>Isles of Scilly</t>
  </si>
  <si>
    <t>North Somerset</t>
  </si>
  <si>
    <t>Plymouth</t>
  </si>
  <si>
    <t>Poole</t>
  </si>
  <si>
    <t>Somerset</t>
  </si>
  <si>
    <t>South Gloucestershire</t>
  </si>
  <si>
    <t>Swindon</t>
  </si>
  <si>
    <t>Torbay</t>
  </si>
  <si>
    <t>Wiltshire</t>
  </si>
  <si>
    <t>Blackburn with Darwen</t>
  </si>
  <si>
    <t>Blackpool</t>
  </si>
  <si>
    <t>Bolton</t>
  </si>
  <si>
    <t>Bury</t>
  </si>
  <si>
    <t>Cheshire East</t>
  </si>
  <si>
    <t>Cheshire West and Chester</t>
  </si>
  <si>
    <t>Cumbria</t>
  </si>
  <si>
    <t>Halton</t>
  </si>
  <si>
    <t>Knowsley</t>
  </si>
  <si>
    <t>Lancashire</t>
  </si>
  <si>
    <t>Liverpool</t>
  </si>
  <si>
    <t>Manchester</t>
  </si>
  <si>
    <t>Oldham</t>
  </si>
  <si>
    <t>Rochdale</t>
  </si>
  <si>
    <t>Salford</t>
  </si>
  <si>
    <t>Sefton</t>
  </si>
  <si>
    <t>St. Helens</t>
  </si>
  <si>
    <t>Stockport</t>
  </si>
  <si>
    <t>Tameside</t>
  </si>
  <si>
    <t>Trafford</t>
  </si>
  <si>
    <t>Warrington</t>
  </si>
  <si>
    <t>Wigan</t>
  </si>
  <si>
    <t>Wirral</t>
  </si>
  <si>
    <t>Barnsley</t>
  </si>
  <si>
    <t>Bradford</t>
  </si>
  <si>
    <t>Calderdale</t>
  </si>
  <si>
    <t>Doncaster</t>
  </si>
  <si>
    <t>East Riding of Yorkshire</t>
  </si>
  <si>
    <t>Kingston Upon Hull, City of</t>
  </si>
  <si>
    <t>Kirklees</t>
  </si>
  <si>
    <t>Primary</t>
  </si>
  <si>
    <t>Secodary</t>
  </si>
  <si>
    <t>Local Authority</t>
  </si>
  <si>
    <t>Secondary</t>
  </si>
  <si>
    <t>Total Funding</t>
  </si>
  <si>
    <t>Difference to Reading</t>
  </si>
  <si>
    <t>Difference to Hackney</t>
  </si>
  <si>
    <t>Primary per pupil Funding</t>
  </si>
  <si>
    <t>Secondary per pupil  Funding</t>
  </si>
  <si>
    <t>Total Primary Funding</t>
  </si>
  <si>
    <t>Total Secondary Funding</t>
  </si>
  <si>
    <t>Number of Pupils x Reading Per Pupil Funding</t>
  </si>
  <si>
    <t>Total</t>
  </si>
  <si>
    <t>Difference</t>
  </si>
  <si>
    <t>Number of Pupils x Hackney Per Pupil Funding</t>
  </si>
  <si>
    <t>Number of Pupils - Primary</t>
  </si>
  <si>
    <t>Number of Pupils - Secondary</t>
  </si>
  <si>
    <t>Row Labels</t>
  </si>
  <si>
    <t>Grand Total</t>
  </si>
  <si>
    <t>Difference to Westminster</t>
  </si>
  <si>
    <t>Number of Pupils x Westminster Per Pupil Funding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</si>
</sst>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£&quot;* #,##0.00_-;\-&quot;£&quot;* #,##0.00_-;_-&quot;£&quot;* &quot;-&quot;??_-;_-@_-"/>
    <numFmt numFmtId="164" formatCode="General_)"/>
    <numFmt numFmtId="165" formatCode="_-&quot;£&quot;* #,##0_-;\-&quot;£&quot;* #,##0_-;_-&quot;£&quot;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ourier"/>
      <family val="3"/>
    </font>
    <font>
      <sz val="8"/>
      <name val="Arial"/>
      <family val="2"/>
    </font>
    <font>
      <b/>
      <sz val="8"/>
      <name val="Arial"/>
      <family val="2"/>
    </font>
    <font>
      <b/>
      <sz val="8"/>
      <color rgb="FF00B0F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164" fontId="2" fillId="0" borderId="0"/>
    <xf numFmtId="164" fontId="2" fillId="0" borderId="0"/>
    <xf numFmtId="0" fontId="2" fillId="0" borderId="0"/>
    <xf numFmtId="0" fontId="2" fillId="0" borderId="0"/>
  </cellStyleXfs>
  <cellXfs count="93">
    <xf numFmtId="0" fontId="0" fillId="0" borderId="0" xfId="0"/>
    <xf numFmtId="164" fontId="3" fillId="0" borderId="0" xfId="3" applyFont="1" applyAlignment="1" applyProtection="1"/>
    <xf numFmtId="3" fontId="3" fillId="0" borderId="0" xfId="4" applyNumberFormat="1" applyFont="1" applyAlignment="1" applyProtection="1">
      <alignment horizontal="right"/>
    </xf>
    <xf numFmtId="3" fontId="3" fillId="0" borderId="0" xfId="5" applyNumberFormat="1" applyFont="1" applyAlignment="1" applyProtection="1">
      <alignment horizontal="left"/>
    </xf>
    <xf numFmtId="164" fontId="3" fillId="0" borderId="0" xfId="3" applyFont="1" applyBorder="1" applyAlignment="1" applyProtection="1"/>
    <xf numFmtId="3" fontId="5" fillId="0" borderId="0" xfId="2" applyNumberFormat="1" applyFont="1" applyBorder="1" applyAlignment="1"/>
    <xf numFmtId="3" fontId="5" fillId="0" borderId="0" xfId="2" applyNumberFormat="1" applyFont="1" applyBorder="1" applyAlignment="1" applyProtection="1"/>
    <xf numFmtId="165" fontId="6" fillId="0" borderId="0" xfId="1" applyNumberFormat="1" applyFont="1"/>
    <xf numFmtId="0" fontId="6" fillId="0" borderId="0" xfId="0" applyFont="1"/>
    <xf numFmtId="164" fontId="3" fillId="0" borderId="4" xfId="3" applyFont="1" applyBorder="1" applyAlignment="1" applyProtection="1"/>
    <xf numFmtId="165" fontId="6" fillId="0" borderId="1" xfId="1" applyNumberFormat="1" applyFont="1" applyBorder="1"/>
    <xf numFmtId="164" fontId="3" fillId="0" borderId="6" xfId="3" applyFont="1" applyBorder="1" applyAlignment="1" applyProtection="1"/>
    <xf numFmtId="165" fontId="6" fillId="0" borderId="0" xfId="1" applyNumberFormat="1" applyFont="1" applyBorder="1"/>
    <xf numFmtId="164" fontId="3" fillId="0" borderId="8" xfId="3" applyFont="1" applyBorder="1" applyAlignment="1" applyProtection="1"/>
    <xf numFmtId="165" fontId="6" fillId="0" borderId="2" xfId="1" applyNumberFormat="1" applyFont="1" applyBorder="1"/>
    <xf numFmtId="0" fontId="6" fillId="0" borderId="3" xfId="0" applyFont="1" applyBorder="1"/>
    <xf numFmtId="165" fontId="6" fillId="0" borderId="3" xfId="1" applyNumberFormat="1" applyFont="1" applyBorder="1"/>
    <xf numFmtId="164" fontId="3" fillId="0" borderId="3" xfId="3" applyFont="1" applyBorder="1" applyAlignment="1" applyProtection="1"/>
    <xf numFmtId="165" fontId="6" fillId="4" borderId="3" xfId="0" applyNumberFormat="1" applyFont="1" applyFill="1" applyBorder="1"/>
    <xf numFmtId="44" fontId="6" fillId="4" borderId="3" xfId="1" applyFont="1" applyFill="1" applyBorder="1"/>
    <xf numFmtId="3" fontId="3" fillId="0" borderId="3" xfId="5" applyNumberFormat="1" applyFont="1" applyBorder="1" applyAlignment="1" applyProtection="1">
      <alignment horizontal="left"/>
    </xf>
    <xf numFmtId="165" fontId="7" fillId="4" borderId="3" xfId="0" applyNumberFormat="1" applyFont="1" applyFill="1" applyBorder="1"/>
    <xf numFmtId="165" fontId="7" fillId="0" borderId="3" xfId="1" applyNumberFormat="1" applyFont="1" applyBorder="1"/>
    <xf numFmtId="3" fontId="4" fillId="0" borderId="3" xfId="2" applyNumberFormat="1" applyFont="1" applyBorder="1" applyAlignment="1">
      <alignment horizontal="center" wrapText="1"/>
    </xf>
    <xf numFmtId="165" fontId="4" fillId="0" borderId="3" xfId="1" applyNumberFormat="1" applyFont="1" applyFill="1" applyBorder="1" applyAlignment="1" applyProtection="1">
      <alignment horizontal="center" wrapText="1"/>
    </xf>
    <xf numFmtId="0" fontId="3" fillId="4" borderId="3" xfId="0" applyFont="1" applyFill="1" applyBorder="1" applyAlignment="1">
      <alignment horizontal="center" wrapText="1"/>
    </xf>
    <xf numFmtId="3" fontId="4" fillId="4" borderId="3" xfId="2" applyNumberFormat="1" applyFont="1" applyFill="1" applyBorder="1" applyAlignment="1" applyProtection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3" fontId="4" fillId="3" borderId="3" xfId="2" applyNumberFormat="1" applyFont="1" applyFill="1" applyBorder="1" applyAlignment="1" applyProtection="1">
      <alignment horizontal="center" wrapText="1"/>
    </xf>
    <xf numFmtId="0" fontId="4" fillId="3" borderId="3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3" fontId="4" fillId="2" borderId="3" xfId="2" applyNumberFormat="1" applyFont="1" applyFill="1" applyBorder="1" applyAlignment="1" applyProtection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165" fontId="6" fillId="3" borderId="3" xfId="0" applyNumberFormat="1" applyFont="1" applyFill="1" applyBorder="1"/>
    <xf numFmtId="165" fontId="7" fillId="3" borderId="3" xfId="0" applyNumberFormat="1" applyFont="1" applyFill="1" applyBorder="1"/>
    <xf numFmtId="165" fontId="6" fillId="2" borderId="3" xfId="0" applyNumberFormat="1" applyFont="1" applyFill="1" applyBorder="1"/>
    <xf numFmtId="165" fontId="7" fillId="2" borderId="3" xfId="0" applyNumberFormat="1" applyFont="1" applyFill="1" applyBorder="1"/>
    <xf numFmtId="0" fontId="0" fillId="0" borderId="0" xfId="0" applyAlignment="1">
      <alignment horizontal="left"/>
    </xf>
    <xf numFmtId="164" fontId="3" fillId="5" borderId="3" xfId="3" applyFont="1" applyFill="1" applyBorder="1" applyAlignment="1" applyProtection="1"/>
    <xf numFmtId="165" fontId="6" fillId="5" borderId="3" xfId="1" applyNumberFormat="1" applyFont="1" applyFill="1" applyBorder="1"/>
    <xf numFmtId="165" fontId="7" fillId="5" borderId="3" xfId="1" applyNumberFormat="1" applyFont="1" applyFill="1" applyBorder="1"/>
    <xf numFmtId="165" fontId="6" fillId="4" borderId="9" xfId="0" applyNumberFormat="1" applyFont="1" applyFill="1" applyBorder="1"/>
    <xf numFmtId="44" fontId="6" fillId="4" borderId="9" xfId="1" applyFont="1" applyFill="1" applyBorder="1"/>
    <xf numFmtId="165" fontId="7" fillId="4" borderId="9" xfId="0" applyNumberFormat="1" applyFont="1" applyFill="1" applyBorder="1"/>
    <xf numFmtId="165" fontId="6" fillId="3" borderId="9" xfId="0" applyNumberFormat="1" applyFont="1" applyFill="1" applyBorder="1"/>
    <xf numFmtId="165" fontId="7" fillId="3" borderId="9" xfId="0" applyNumberFormat="1" applyFont="1" applyFill="1" applyBorder="1"/>
    <xf numFmtId="165" fontId="6" fillId="2" borderId="9" xfId="0" applyNumberFormat="1" applyFont="1" applyFill="1" applyBorder="1"/>
    <xf numFmtId="165" fontId="7" fillId="2" borderId="9" xfId="0" applyNumberFormat="1" applyFont="1" applyFill="1" applyBorder="1"/>
    <xf numFmtId="165" fontId="6" fillId="4" borderId="0" xfId="0" applyNumberFormat="1" applyFont="1" applyFill="1" applyBorder="1"/>
    <xf numFmtId="44" fontId="6" fillId="4" borderId="0" xfId="1" applyFont="1" applyFill="1" applyBorder="1"/>
    <xf numFmtId="165" fontId="7" fillId="4" borderId="0" xfId="0" applyNumberFormat="1" applyFont="1" applyFill="1" applyBorder="1"/>
    <xf numFmtId="165" fontId="6" fillId="3" borderId="0" xfId="0" applyNumberFormat="1" applyFont="1" applyFill="1" applyBorder="1"/>
    <xf numFmtId="165" fontId="7" fillId="3" borderId="0" xfId="0" applyNumberFormat="1" applyFont="1" applyFill="1" applyBorder="1"/>
    <xf numFmtId="165" fontId="6" fillId="2" borderId="0" xfId="0" applyNumberFormat="1" applyFont="1" applyFill="1" applyBorder="1"/>
    <xf numFmtId="165" fontId="6" fillId="4" borderId="4" xfId="0" applyNumberFormat="1" applyFont="1" applyFill="1" applyBorder="1"/>
    <xf numFmtId="44" fontId="6" fillId="4" borderId="1" xfId="1" applyFont="1" applyFill="1" applyBorder="1"/>
    <xf numFmtId="165" fontId="6" fillId="4" borderId="1" xfId="0" applyNumberFormat="1" applyFont="1" applyFill="1" applyBorder="1"/>
    <xf numFmtId="165" fontId="7" fillId="4" borderId="1" xfId="0" applyNumberFormat="1" applyFont="1" applyFill="1" applyBorder="1"/>
    <xf numFmtId="165" fontId="6" fillId="3" borderId="1" xfId="0" applyNumberFormat="1" applyFont="1" applyFill="1" applyBorder="1"/>
    <xf numFmtId="165" fontId="7" fillId="3" borderId="1" xfId="0" applyNumberFormat="1" applyFont="1" applyFill="1" applyBorder="1"/>
    <xf numFmtId="165" fontId="6" fillId="2" borderId="1" xfId="0" applyNumberFormat="1" applyFont="1" applyFill="1" applyBorder="1"/>
    <xf numFmtId="165" fontId="7" fillId="2" borderId="5" xfId="0" applyNumberFormat="1" applyFont="1" applyFill="1" applyBorder="1"/>
    <xf numFmtId="165" fontId="6" fillId="4" borderId="6" xfId="0" applyNumberFormat="1" applyFont="1" applyFill="1" applyBorder="1"/>
    <xf numFmtId="165" fontId="7" fillId="2" borderId="7" xfId="0" applyNumberFormat="1" applyFont="1" applyFill="1" applyBorder="1"/>
    <xf numFmtId="0" fontId="6" fillId="0" borderId="3" xfId="0" applyFont="1" applyBorder="1" applyAlignment="1">
      <alignment horizontal="left" wrapText="1"/>
    </xf>
    <xf numFmtId="165" fontId="6" fillId="0" borderId="3" xfId="1" applyNumberFormat="1" applyFont="1" applyBorder="1" applyAlignment="1">
      <alignment horizontal="left" wrapText="1"/>
    </xf>
    <xf numFmtId="165" fontId="6" fillId="4" borderId="3" xfId="0" applyNumberFormat="1" applyFont="1" applyFill="1" applyBorder="1" applyAlignment="1">
      <alignment horizontal="left" wrapText="1"/>
    </xf>
    <xf numFmtId="44" fontId="6" fillId="4" borderId="3" xfId="1" applyFont="1" applyFill="1" applyBorder="1" applyAlignment="1">
      <alignment horizontal="left" wrapText="1"/>
    </xf>
    <xf numFmtId="165" fontId="7" fillId="4" borderId="3" xfId="0" applyNumberFormat="1" applyFont="1" applyFill="1" applyBorder="1" applyAlignment="1">
      <alignment horizontal="left" wrapText="1"/>
    </xf>
    <xf numFmtId="165" fontId="6" fillId="3" borderId="3" xfId="0" applyNumberFormat="1" applyFont="1" applyFill="1" applyBorder="1" applyAlignment="1">
      <alignment horizontal="left" wrapText="1"/>
    </xf>
    <xf numFmtId="165" fontId="7" fillId="3" borderId="3" xfId="0" applyNumberFormat="1" applyFont="1" applyFill="1" applyBorder="1" applyAlignment="1">
      <alignment horizontal="left" wrapText="1"/>
    </xf>
    <xf numFmtId="165" fontId="6" fillId="2" borderId="3" xfId="0" applyNumberFormat="1" applyFont="1" applyFill="1" applyBorder="1" applyAlignment="1">
      <alignment horizontal="left" wrapText="1"/>
    </xf>
    <xf numFmtId="165" fontId="7" fillId="2" borderId="3" xfId="0" applyNumberFormat="1" applyFont="1" applyFill="1" applyBorder="1" applyAlignment="1">
      <alignment horizontal="left" wrapText="1"/>
    </xf>
    <xf numFmtId="0" fontId="0" fillId="0" borderId="0" xfId="0" pivotButton="1" applyAlignment="1">
      <alignment horizontal="left"/>
    </xf>
    <xf numFmtId="165" fontId="0" fillId="0" borderId="0" xfId="0" applyNumberFormat="1" applyAlignment="1">
      <alignment horizontal="left"/>
    </xf>
    <xf numFmtId="165" fontId="6" fillId="0" borderId="5" xfId="1" applyNumberFormat="1" applyFont="1" applyBorder="1"/>
    <xf numFmtId="165" fontId="6" fillId="0" borderId="7" xfId="1" applyNumberFormat="1" applyFont="1" applyBorder="1"/>
    <xf numFmtId="165" fontId="6" fillId="0" borderId="10" xfId="1" applyNumberFormat="1" applyFont="1" applyBorder="1"/>
    <xf numFmtId="165" fontId="7" fillId="0" borderId="3" xfId="1" applyNumberFormat="1" applyFont="1" applyBorder="1" applyAlignment="1">
      <alignment horizontal="left" wrapText="1"/>
    </xf>
    <xf numFmtId="0" fontId="6" fillId="0" borderId="3" xfId="0" applyFont="1" applyBorder="1" applyAlignment="1"/>
    <xf numFmtId="3" fontId="4" fillId="0" borderId="3" xfId="2" applyNumberFormat="1" applyFont="1" applyBorder="1" applyAlignment="1" applyProtection="1">
      <alignment wrapText="1"/>
    </xf>
    <xf numFmtId="3" fontId="3" fillId="0" borderId="3" xfId="4" applyNumberFormat="1" applyFont="1" applyBorder="1" applyAlignment="1" applyProtection="1"/>
    <xf numFmtId="3" fontId="3" fillId="0" borderId="3" xfId="4" applyNumberFormat="1" applyFont="1" applyBorder="1" applyAlignment="1" applyProtection="1">
      <alignment wrapText="1"/>
    </xf>
    <xf numFmtId="3" fontId="3" fillId="5" borderId="3" xfId="4" applyNumberFormat="1" applyFont="1" applyFill="1" applyBorder="1" applyAlignment="1" applyProtection="1"/>
    <xf numFmtId="0" fontId="6" fillId="0" borderId="0" xfId="0" applyFont="1" applyAlignment="1"/>
    <xf numFmtId="3" fontId="3" fillId="0" borderId="1" xfId="4" applyNumberFormat="1" applyFont="1" applyBorder="1" applyAlignment="1" applyProtection="1"/>
    <xf numFmtId="3" fontId="3" fillId="0" borderId="0" xfId="4" applyNumberFormat="1" applyFont="1" applyBorder="1" applyAlignment="1" applyProtection="1"/>
    <xf numFmtId="3" fontId="3" fillId="0" borderId="2" xfId="4" applyNumberFormat="1" applyFont="1" applyBorder="1" applyAlignment="1" applyProtection="1"/>
    <xf numFmtId="3" fontId="4" fillId="4" borderId="3" xfId="2" applyNumberFormat="1" applyFont="1" applyFill="1" applyBorder="1" applyAlignment="1" applyProtection="1">
      <alignment horizontal="center" wrapText="1"/>
    </xf>
    <xf numFmtId="3" fontId="4" fillId="3" borderId="3" xfId="2" applyNumberFormat="1" applyFont="1" applyFill="1" applyBorder="1" applyAlignment="1" applyProtection="1">
      <alignment horizontal="center" wrapText="1"/>
    </xf>
    <xf numFmtId="3" fontId="4" fillId="2" borderId="3" xfId="2" applyNumberFormat="1" applyFont="1" applyFill="1" applyBorder="1" applyAlignment="1" applyProtection="1">
      <alignment horizontal="center" wrapText="1"/>
    </xf>
  </cellXfs>
  <cellStyles count="6">
    <cellStyle name="Currency" xfId="1" builtinId="4"/>
    <cellStyle name="Normal" xfId="0" builtinId="0"/>
    <cellStyle name="Normal_Table11" xfId="2"/>
    <cellStyle name="Normal_Table12" xfId="3"/>
    <cellStyle name="Normal_Table14" xfId="4"/>
    <cellStyle name="Normal_Table17_LATablesWeb" xfId="5"/>
  </cellStyles>
  <dxfs count="7"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numFmt numFmtId="165" formatCode="_-&quot;£&quot;* #,##0_-;\-&quot;£&quot;* #,##0_-;_-&quot;£&quot;* &quot;-&quot;??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emma Strugnell" refreshedDate="43123.65136851852" createdVersion="5" refreshedVersion="5" minRefreshableVersion="3" recordCount="32">
  <cacheSource type="worksheet">
    <worksheetSource ref="A2:T34" sheet="Calculations by LA"/>
  </cacheSource>
  <cacheFields count="20">
    <cacheField name="Local Authority" numFmtId="0">
      <sharedItems count="32">
        <s v="Brighton and Hove"/>
        <s v="Buckinghamshire"/>
        <s v="Cambridgeshire"/>
        <s v="Cornwall"/>
        <s v="Cumbria"/>
        <s v="Devon"/>
        <s v="Dorset"/>
        <s v="Dudley"/>
        <s v="East Sussex"/>
        <s v="Essex"/>
        <s v="Hampshire"/>
        <s v="Hertfordshire"/>
        <s v="Kingston upon Thames"/>
        <s v="Milton Keynes"/>
        <s v="Norfolk"/>
        <s v="Northamptonshire"/>
        <s v="Oxfordshire"/>
        <s v="Peterborough"/>
        <s v="Plymouth"/>
        <s v="Poole"/>
        <s v="Portsmouth"/>
        <s v="Slough"/>
        <s v="Somerset"/>
        <s v="Suffolk"/>
        <s v="Surrey"/>
        <s v="Torbay"/>
        <s v="Thurrock"/>
        <s v="West Berkshire"/>
        <s v="West Sussex"/>
        <s v="Wiltshire"/>
        <s v="Wokingham"/>
        <s v="Worcestershire"/>
      </sharedItems>
    </cacheField>
    <cacheField name="Number of Pupils - Primary" numFmtId="3">
      <sharedItems containsSemiMixedTypes="0" containsString="0" containsNumber="1" containsInteger="1" minValue="10559" maxValue="118563"/>
    </cacheField>
    <cacheField name="Number of Pupils - Secondary" numFmtId="3">
      <sharedItems containsSemiMixedTypes="0" containsString="0" containsNumber="1" containsInteger="1" minValue="8356" maxValue="84672"/>
    </cacheField>
    <cacheField name="Primary per pupil Funding" numFmtId="165">
      <sharedItems containsSemiMixedTypes="0" containsString="0" containsNumber="1" containsInteger="1" minValue="3651" maxValue="4131"/>
    </cacheField>
    <cacheField name="Secondary per pupil  Funding" numFmtId="165">
      <sharedItems containsSemiMixedTypes="0" containsString="0" containsNumber="1" containsInteger="1" minValue="4743" maxValue="5592"/>
    </cacheField>
    <cacheField name="Total Primary Funding" numFmtId="165">
      <sharedItems containsSemiMixedTypes="0" containsString="0" containsNumber="1" containsInteger="1" minValue="38722506" maxValue="447812451"/>
    </cacheField>
    <cacheField name="Total Secondary Funding" numFmtId="165">
      <sharedItems containsSemiMixedTypes="0" containsString="0" containsNumber="1" containsInteger="1" minValue="41437404" maxValue="421327872"/>
    </cacheField>
    <cacheField name="Total Funding" numFmtId="165">
      <sharedItems containsSemiMixedTypes="0" containsString="0" containsNumber="1" containsInteger="1" minValue="80159910" maxValue="869140323"/>
    </cacheField>
    <cacheField name="Primary" numFmtId="165">
      <sharedItems containsSemiMixedTypes="0" containsString="0" containsNumber="1" containsInteger="1" minValue="41581342" maxValue="466901094"/>
    </cacheField>
    <cacheField name="Secondary" numFmtId="44">
      <sharedItems containsSemiMixedTypes="0" containsString="0" containsNumber="1" containsInteger="1" minValue="42665736" maxValue="432335232"/>
    </cacheField>
    <cacheField name="Total" numFmtId="165">
      <sharedItems containsSemiMixedTypes="0" containsString="0" containsNumber="1" containsInteger="1" minValue="84432164" maxValue="899236326"/>
    </cacheField>
    <cacheField name="Difference" numFmtId="165">
      <sharedItems containsSemiMixedTypes="0" containsString="0" containsNumber="1" containsInteger="1" minValue="-9017679" maxValue="35174636"/>
    </cacheField>
    <cacheField name="Primary2" numFmtId="165">
      <sharedItems containsSemiMixedTypes="0" containsString="0" containsNumber="1" containsInteger="1" minValue="55403073" maxValue="622100061"/>
    </cacheField>
    <cacheField name="Secondary2" numFmtId="165">
      <sharedItems containsSemiMixedTypes="0" containsString="0" containsNumber="1" containsInteger="1" minValue="56453136" maxValue="572044032"/>
    </cacheField>
    <cacheField name="Total2" numFmtId="165">
      <sharedItems containsSemiMixedTypes="0" containsString="0" containsNumber="1" containsInteger="1" minValue="112102818" maxValue="1194144093"/>
    </cacheField>
    <cacheField name="Difference2" numFmtId="165">
      <sharedItems containsSemiMixedTypes="0" containsString="0" containsNumber="1" containsInteger="1" minValue="31050241" maxValue="325003770"/>
    </cacheField>
    <cacheField name="Primary3" numFmtId="165">
      <sharedItems containsSemiMixedTypes="0" containsString="0" containsNumber="1" containsInteger="1" minValue="62160833" maxValue="697980381"/>
    </cacheField>
    <cacheField name="Secondary3" numFmtId="165">
      <sharedItems containsSemiMixedTypes="0" containsString="0" containsNumber="1" containsInteger="1" minValue="65511040" maxValue="663828480"/>
    </cacheField>
    <cacheField name="Total3" numFmtId="165">
      <sharedItems containsSemiMixedTypes="0" containsString="0" containsNumber="1" containsInteger="1" minValue="127948562" maxValue="1361808861"/>
    </cacheField>
    <cacheField name="Difference3" numFmtId="165">
      <sharedItems containsSemiMixedTypes="0" containsString="0" containsNumber="1" containsInteger="1" minValue="47108721" maxValue="49266853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2">
  <r>
    <x v="0"/>
    <n v="19610"/>
    <n v="12078"/>
    <n v="3858"/>
    <n v="5026"/>
    <n v="75655380"/>
    <n v="60704028"/>
    <n v="136359408"/>
    <n v="77224180"/>
    <n v="61670268"/>
    <n v="138894448"/>
    <n v="2535040"/>
    <n v="102893670"/>
    <n v="81598968"/>
    <n v="184492638"/>
    <n v="48133230"/>
    <n v="115444070"/>
    <n v="94691520"/>
    <n v="210135590"/>
    <n v="73776182"/>
  </r>
  <r>
    <x v="1"/>
    <n v="44962"/>
    <n v="37182"/>
    <n v="3744"/>
    <n v="4774"/>
    <n v="168337728"/>
    <n v="177506868"/>
    <n v="345844596"/>
    <n v="177060356"/>
    <n v="189851292"/>
    <n v="366911648"/>
    <n v="21067052"/>
    <n v="235915614"/>
    <n v="251201592"/>
    <n v="487117206"/>
    <n v="141272610"/>
    <n v="264691294"/>
    <n v="291506880"/>
    <n v="556198174"/>
    <n v="210353578"/>
  </r>
  <r>
    <x v="2"/>
    <n v="51079"/>
    <n v="31870"/>
    <n v="3790"/>
    <n v="4853"/>
    <n v="193589410"/>
    <n v="154665110"/>
    <n v="348254520"/>
    <n v="201149102"/>
    <n v="162728220"/>
    <n v="363877322"/>
    <n v="15622802"/>
    <n v="268011513"/>
    <n v="215313720"/>
    <n v="483325233"/>
    <n v="135070713"/>
    <n v="300702073"/>
    <n v="249860800"/>
    <n v="550562873"/>
    <n v="202308353"/>
  </r>
  <r>
    <x v="3"/>
    <n v="42618"/>
    <n v="28949"/>
    <n v="3957"/>
    <n v="4993"/>
    <n v="168639426"/>
    <n v="144542357"/>
    <n v="313181783"/>
    <n v="167829684"/>
    <n v="147813594"/>
    <n v="315643278"/>
    <n v="2461495"/>
    <n v="223616646"/>
    <n v="195579444"/>
    <n v="419196090"/>
    <n v="106014307"/>
    <n v="250892166"/>
    <n v="226960160"/>
    <n v="477852326"/>
    <n v="164670543"/>
  </r>
  <r>
    <x v="4"/>
    <n v="39188"/>
    <n v="29366"/>
    <n v="4131"/>
    <n v="5010"/>
    <n v="161885628"/>
    <n v="147123660"/>
    <n v="309009288"/>
    <n v="154322344"/>
    <n v="149942796"/>
    <n v="304265140"/>
    <n v="-4744148"/>
    <n v="205619436"/>
    <n v="198396696"/>
    <n v="404016132"/>
    <n v="95006844"/>
    <n v="230699756"/>
    <n v="230229440"/>
    <n v="460929196"/>
    <n v="151919908"/>
  </r>
  <r>
    <x v="5"/>
    <n v="57345"/>
    <n v="39259"/>
    <n v="3880"/>
    <n v="4884"/>
    <n v="222498600"/>
    <n v="191740956"/>
    <n v="414239556"/>
    <n v="225824610"/>
    <n v="200456454"/>
    <n v="426281064"/>
    <n v="12041508"/>
    <n v="300889215"/>
    <n v="265233804"/>
    <n v="566123019"/>
    <n v="151883463"/>
    <n v="337590015"/>
    <n v="307790560"/>
    <n v="645380575"/>
    <n v="231141019"/>
  </r>
  <r>
    <x v="6"/>
    <n v="26104"/>
    <n v="28533"/>
    <n v="3703"/>
    <n v="4763"/>
    <n v="96663112"/>
    <n v="135902679"/>
    <n v="232565791"/>
    <n v="102797552"/>
    <n v="145689498"/>
    <n v="248487050"/>
    <n v="15921259"/>
    <n v="136967688"/>
    <n v="192768948"/>
    <n v="329736636"/>
    <n v="97170845"/>
    <n v="153674248"/>
    <n v="223698720"/>
    <n v="377372968"/>
    <n v="144807177"/>
  </r>
  <r>
    <x v="7"/>
    <n v="28685"/>
    <n v="17696"/>
    <n v="4064"/>
    <n v="5054"/>
    <n v="116575840"/>
    <n v="89435584"/>
    <n v="206011424"/>
    <n v="112961530"/>
    <n v="90355776"/>
    <n v="203317306"/>
    <n v="-2694118"/>
    <n v="150510195"/>
    <n v="119554176"/>
    <n v="270064371"/>
    <n v="64052947"/>
    <n v="168868595"/>
    <n v="138736640"/>
    <n v="307605235"/>
    <n v="101593811"/>
  </r>
  <r>
    <x v="8"/>
    <n v="39149"/>
    <n v="26149"/>
    <n v="3723"/>
    <n v="4941"/>
    <n v="145751727"/>
    <n v="129202209"/>
    <n v="274953936"/>
    <n v="154168762"/>
    <n v="133516794"/>
    <n v="287685556"/>
    <n v="12731620"/>
    <n v="205414803"/>
    <n v="176662644"/>
    <n v="382077447"/>
    <n v="107123511"/>
    <n v="230470163"/>
    <n v="205008160"/>
    <n v="435478323"/>
    <n v="160524387"/>
  </r>
  <r>
    <x v="9"/>
    <n v="118563"/>
    <n v="84672"/>
    <n v="3777"/>
    <n v="4976"/>
    <n v="447812451"/>
    <n v="421327872"/>
    <n v="869140323"/>
    <n v="466901094"/>
    <n v="432335232"/>
    <n v="899236326"/>
    <n v="30096003"/>
    <n v="622100061"/>
    <n v="572044032"/>
    <n v="1194144093"/>
    <n v="325003770"/>
    <n v="697980381"/>
    <n v="663828480"/>
    <n v="1361808861"/>
    <n v="492668538"/>
  </r>
  <r>
    <x v="10"/>
    <n v="105248"/>
    <n v="66493"/>
    <n v="3763"/>
    <n v="4854"/>
    <n v="396048224"/>
    <n v="322757022"/>
    <n v="718805246"/>
    <n v="414466624"/>
    <n v="339513258"/>
    <n v="753979882"/>
    <n v="35174636"/>
    <n v="552236256"/>
    <n v="449226708"/>
    <n v="1001462964"/>
    <n v="282657718"/>
    <n v="619594976"/>
    <n v="521305120"/>
    <n v="1140900096"/>
    <n v="422094850"/>
  </r>
  <r>
    <x v="11"/>
    <n v="106839"/>
    <n v="82001"/>
    <n v="3867"/>
    <n v="5076"/>
    <n v="413146413"/>
    <n v="416237076"/>
    <n v="829383489"/>
    <n v="420731982"/>
    <n v="418697106"/>
    <n v="839429088"/>
    <n v="10045599"/>
    <n v="560584233"/>
    <n v="553998756"/>
    <n v="1114582989"/>
    <n v="285199500"/>
    <n v="628961193"/>
    <n v="642887840"/>
    <n v="1271849033"/>
    <n v="442465544"/>
  </r>
  <r>
    <x v="12"/>
    <n v="14566"/>
    <n v="10025"/>
    <n v="4039"/>
    <n v="5049"/>
    <n v="58832074"/>
    <n v="50616225"/>
    <n v="109448299"/>
    <n v="57360908"/>
    <n v="51187650"/>
    <n v="108548558"/>
    <n v="-899741"/>
    <n v="76427802"/>
    <n v="67728900"/>
    <n v="144156702"/>
    <n v="34708403"/>
    <n v="85750042"/>
    <n v="78596000"/>
    <n v="164346042"/>
    <n v="54897743"/>
  </r>
  <r>
    <x v="13"/>
    <n v="27153"/>
    <n v="18291"/>
    <n v="3859"/>
    <n v="4912"/>
    <n v="104783427"/>
    <n v="89845392"/>
    <n v="194628819"/>
    <n v="106928514"/>
    <n v="93393846"/>
    <n v="200322360"/>
    <n v="5693541"/>
    <n v="142471791"/>
    <n v="123573996"/>
    <n v="266045787"/>
    <n v="71416968"/>
    <n v="159849711"/>
    <n v="143401440"/>
    <n v="303251151"/>
    <n v="108622332"/>
  </r>
  <r>
    <x v="14"/>
    <n v="66125"/>
    <n v="45683"/>
    <n v="4115"/>
    <n v="4968"/>
    <n v="272104375"/>
    <n v="226953144"/>
    <n v="499057519"/>
    <n v="260400250"/>
    <n v="233257398"/>
    <n v="493657648"/>
    <n v="-5399871"/>
    <n v="346957875"/>
    <n v="308634348"/>
    <n v="655592223"/>
    <n v="156534704"/>
    <n v="389277875"/>
    <n v="358154720"/>
    <n v="747432595"/>
    <n v="248375076"/>
  </r>
  <r>
    <x v="15"/>
    <n v="66131"/>
    <n v="46418"/>
    <n v="3788"/>
    <n v="5027"/>
    <n v="250504228"/>
    <n v="233343286"/>
    <n v="483847514"/>
    <n v="260423878"/>
    <n v="237010308"/>
    <n v="497434186"/>
    <n v="13586672"/>
    <n v="346989357"/>
    <n v="313600008"/>
    <n v="660589365"/>
    <n v="176741851"/>
    <n v="389313197"/>
    <n v="363917120"/>
    <n v="753230317"/>
    <n v="269382803"/>
  </r>
  <r>
    <x v="16"/>
    <n v="54103"/>
    <n v="38119"/>
    <n v="3880"/>
    <n v="4947"/>
    <n v="209919640"/>
    <n v="188574693"/>
    <n v="398494333"/>
    <n v="213057614"/>
    <n v="194635614"/>
    <n v="407693228"/>
    <n v="9198895"/>
    <n v="283878441"/>
    <n v="257531964"/>
    <n v="541410405"/>
    <n v="142916072"/>
    <n v="318504361"/>
    <n v="298852960"/>
    <n v="617357321"/>
    <n v="218862988"/>
  </r>
  <r>
    <x v="17"/>
    <n v="20364"/>
    <n v="14954"/>
    <n v="4011"/>
    <n v="5370"/>
    <n v="81680004"/>
    <n v="80302980"/>
    <n v="161982984"/>
    <n v="80193432"/>
    <n v="76355124"/>
    <n v="156548556"/>
    <n v="-5434428"/>
    <n v="106849908"/>
    <n v="101029224"/>
    <n v="207879132"/>
    <n v="45896148"/>
    <n v="119882868"/>
    <n v="117239360"/>
    <n v="237122228"/>
    <n v="75139244"/>
  </r>
  <r>
    <x v="18"/>
    <n v="21278"/>
    <n v="16676"/>
    <n v="3826"/>
    <n v="4944"/>
    <n v="81409628"/>
    <n v="82446144"/>
    <n v="163855772"/>
    <n v="83792764"/>
    <n v="85147656"/>
    <n v="168940420"/>
    <n v="5084648"/>
    <n v="111645666"/>
    <n v="112663056"/>
    <n v="224308722"/>
    <n v="60452950"/>
    <n v="125263586"/>
    <n v="130739840"/>
    <n v="256003426"/>
    <n v="92147654"/>
  </r>
  <r>
    <x v="19"/>
    <n v="10606"/>
    <n v="8356"/>
    <n v="3651"/>
    <n v="4959"/>
    <n v="38722506"/>
    <n v="41437404"/>
    <n v="80159910"/>
    <n v="41766428"/>
    <n v="42665736"/>
    <n v="84432164"/>
    <n v="4272254"/>
    <n v="55649682"/>
    <n v="56453136"/>
    <n v="112102818"/>
    <n v="31942908"/>
    <n v="62437522"/>
    <n v="65511040"/>
    <n v="127948562"/>
    <n v="47788652"/>
  </r>
  <r>
    <x v="20"/>
    <n v="16244"/>
    <n v="8605"/>
    <n v="4020"/>
    <n v="5277"/>
    <n v="65300880"/>
    <n v="45408585"/>
    <n v="110709465"/>
    <n v="63968872"/>
    <n v="43937130"/>
    <n v="107906002"/>
    <n v="-2803463"/>
    <n v="85232268"/>
    <n v="58135380"/>
    <n v="143367648"/>
    <n v="32658183"/>
    <n v="95628428"/>
    <n v="67463200"/>
    <n v="163091628"/>
    <n v="52382163"/>
  </r>
  <r>
    <x v="21"/>
    <n v="17949"/>
    <n v="11427"/>
    <n v="4131"/>
    <n v="5592"/>
    <n v="74147319"/>
    <n v="63899784"/>
    <n v="138047103"/>
    <n v="70683162"/>
    <n v="58346262"/>
    <n v="129029424"/>
    <n v="-9017679"/>
    <n v="94178403"/>
    <n v="77200812"/>
    <n v="171379215"/>
    <n v="33332112"/>
    <n v="105665763"/>
    <n v="89587680"/>
    <n v="195253443"/>
    <n v="57206340"/>
  </r>
  <r>
    <x v="22"/>
    <n v="39234"/>
    <n v="29395"/>
    <n v="3854"/>
    <n v="4755"/>
    <n v="151207836"/>
    <n v="139773225"/>
    <n v="290981061"/>
    <n v="154503492"/>
    <n v="150090870"/>
    <n v="304594362"/>
    <n v="13613301"/>
    <n v="205860798"/>
    <n v="198592620"/>
    <n v="404453418"/>
    <n v="113472357"/>
    <n v="230970558"/>
    <n v="230456800"/>
    <n v="461427358"/>
    <n v="170446297"/>
  </r>
  <r>
    <x v="23"/>
    <n v="57784"/>
    <n v="42540"/>
    <n v="3841"/>
    <n v="4928"/>
    <n v="221948344"/>
    <n v="209637120"/>
    <n v="431585464"/>
    <n v="227553392"/>
    <n v="217209240"/>
    <n v="444762632"/>
    <n v="13177168"/>
    <n v="303192648"/>
    <n v="287400240"/>
    <n v="590592888"/>
    <n v="159007424"/>
    <n v="340174408"/>
    <n v="333513600"/>
    <n v="673688008"/>
    <n v="242102544"/>
  </r>
  <r>
    <x v="24"/>
    <n v="91840"/>
    <n v="59048"/>
    <n v="3738"/>
    <n v="4943"/>
    <n v="343297920"/>
    <n v="291874264"/>
    <n v="635172184"/>
    <n v="361665920"/>
    <n v="301499088"/>
    <n v="663165008"/>
    <n v="27992824"/>
    <n v="481884480"/>
    <n v="398928288"/>
    <n v="880812768"/>
    <n v="245640584"/>
    <n v="540662080"/>
    <n v="462936320"/>
    <n v="1003598400"/>
    <n v="368426216"/>
  </r>
  <r>
    <x v="25"/>
    <n v="10559"/>
    <n v="8580"/>
    <n v="3808"/>
    <n v="4908"/>
    <n v="40208672"/>
    <n v="42110640"/>
    <n v="82319312"/>
    <n v="41581342"/>
    <n v="43809480"/>
    <n v="85390822"/>
    <n v="3071510"/>
    <n v="55403073"/>
    <n v="57966480"/>
    <n v="113369553"/>
    <n v="31050241"/>
    <n v="62160833"/>
    <n v="67267200"/>
    <n v="129428033"/>
    <n v="47108721"/>
  </r>
  <r>
    <x v="26"/>
    <n v="17860"/>
    <n v="9479"/>
    <n v="3863"/>
    <n v="5143"/>
    <n v="68993180"/>
    <n v="48750497"/>
    <n v="117743677"/>
    <n v="70332680"/>
    <n v="48399774"/>
    <n v="118732454"/>
    <n v="988777"/>
    <n v="93711420"/>
    <n v="64040124"/>
    <n v="157751544"/>
    <n v="40007867"/>
    <n v="105141820"/>
    <n v="74315360"/>
    <n v="179457180"/>
    <n v="61713503"/>
  </r>
  <r>
    <x v="27"/>
    <n v="13752"/>
    <n v="11344"/>
    <n v="3875"/>
    <n v="4925"/>
    <n v="53289000"/>
    <n v="55869200"/>
    <n v="109158200"/>
    <n v="54155376"/>
    <n v="57922464"/>
    <n v="112077840"/>
    <n v="2919640"/>
    <n v="72156744"/>
    <n v="76640064"/>
    <n v="148796808"/>
    <n v="39638608"/>
    <n v="80958024"/>
    <n v="88936960"/>
    <n v="169894984"/>
    <n v="60736784"/>
  </r>
  <r>
    <x v="28"/>
    <n v="64004"/>
    <n v="45492"/>
    <n v="3677"/>
    <n v="4756"/>
    <n v="235342708"/>
    <n v="216359952"/>
    <n v="451702660"/>
    <n v="252047752"/>
    <n v="232282152"/>
    <n v="484329904"/>
    <n v="32627244"/>
    <n v="335828988"/>
    <n v="307343952"/>
    <n v="643172940"/>
    <n v="191470280"/>
    <n v="376791548"/>
    <n v="356657280"/>
    <n v="733448828"/>
    <n v="281746168"/>
  </r>
  <r>
    <x v="29"/>
    <n v="38420"/>
    <n v="28830"/>
    <n v="3807"/>
    <n v="4770"/>
    <n v="146264940"/>
    <n v="137519100"/>
    <n v="283784040"/>
    <n v="151297960"/>
    <n v="147205980"/>
    <n v="298503940"/>
    <n v="14719900"/>
    <n v="201589740"/>
    <n v="194775480"/>
    <n v="396365220"/>
    <n v="112581180"/>
    <n v="226178540"/>
    <n v="226027200"/>
    <n v="452205740"/>
    <n v="168421700"/>
  </r>
  <r>
    <x v="30"/>
    <n v="15083"/>
    <n v="10418"/>
    <n v="3724"/>
    <n v="4743"/>
    <n v="56169092"/>
    <n v="49412574"/>
    <n v="105581666"/>
    <n v="59396854"/>
    <n v="53194308"/>
    <n v="112591162"/>
    <n v="7009496"/>
    <n v="79140501"/>
    <n v="70384008"/>
    <n v="149524509"/>
    <n v="43942843"/>
    <n v="88793621"/>
    <n v="81677120"/>
    <n v="170470741"/>
    <n v="64889075"/>
  </r>
  <r>
    <x v="31"/>
    <n v="41916"/>
    <n v="35512"/>
    <n v="3846"/>
    <n v="4894"/>
    <n v="161208936"/>
    <n v="173795728"/>
    <n v="335004664"/>
    <n v="165065208"/>
    <n v="181324272"/>
    <n v="346389480"/>
    <n v="11384816"/>
    <n v="219933252"/>
    <n v="239919072"/>
    <n v="459852324"/>
    <n v="124847660"/>
    <n v="246759492"/>
    <n v="278414080"/>
    <n v="525173572"/>
    <n v="19016890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2:D35" firstHeaderRow="0" firstDataRow="1" firstDataCol="1"/>
  <pivotFields count="20">
    <pivotField axis="axisRow" showAll="0" sortType="ascending">
      <items count="3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6"/>
        <item x="25"/>
        <item x="27"/>
        <item x="28"/>
        <item x="29"/>
        <item x="30"/>
        <item x="31"/>
        <item t="default"/>
      </items>
    </pivotField>
    <pivotField numFmtId="3" showAll="0"/>
    <pivotField numFmtId="3" showAll="0"/>
    <pivotField numFmtId="165" showAll="0"/>
    <pivotField numFmtId="165" showAll="0"/>
    <pivotField numFmtId="165" showAll="0"/>
    <pivotField numFmtId="165" showAll="0"/>
    <pivotField numFmtId="165" showAll="0"/>
    <pivotField numFmtId="165" showAll="0"/>
    <pivotField numFmtId="44" showAll="0"/>
    <pivotField numFmtId="165" showAll="0"/>
    <pivotField dataField="1" numFmtId="165" showAll="0"/>
    <pivotField numFmtId="165" showAll="0"/>
    <pivotField numFmtId="165" showAll="0"/>
    <pivotField numFmtId="165" showAll="0"/>
    <pivotField dataField="1" numFmtId="165" showAll="0"/>
    <pivotField numFmtId="165" showAll="0"/>
    <pivotField numFmtId="165" showAll="0"/>
    <pivotField numFmtId="165" showAll="0"/>
    <pivotField dataField="1" numFmtId="165" showAll="0"/>
  </pivotFields>
  <rowFields count="1">
    <field x="0"/>
  </rowFields>
  <rowItems count="3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Difference to Reading" fld="11" baseField="0" baseItem="0"/>
    <dataField name="Difference to Westminster" fld="15" baseField="0" baseItem="0"/>
    <dataField name="Difference to Hackney" fld="19" baseField="0" baseItem="0"/>
  </dataFields>
  <formats count="7">
    <format dxfId="6">
      <pivotArea outline="0" collapsedLevelsAreSubtotals="1" fieldPosition="0"/>
    </format>
    <format dxfId="5">
      <pivotArea type="all" dataOnly="0" outline="0" fieldPosition="0"/>
    </format>
    <format dxfId="4">
      <pivotArea field="0" type="button" dataOnly="0" labelOnly="1" outline="0" axis="axisRow" fieldPosition="0"/>
    </format>
    <format dxfId="3">
      <pivotArea dataOnly="0" labelOnly="1" fieldPosition="0">
        <references count="1">
          <reference field="0" count="0"/>
        </references>
      </pivotArea>
    </format>
    <format dxfId="2">
      <pivotArea dataOnly="0" labelOnly="1" grandRow="1" outline="0" fieldPosition="0"/>
    </format>
    <format dxfId="1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9"/>
  <sheetViews>
    <sheetView tabSelected="1" workbookViewId="0">
      <selection activeCell="A19" sqref="A19"/>
    </sheetView>
  </sheetViews>
  <sheetFormatPr defaultColWidth="8.85546875" defaultRowHeight="11.25" x14ac:dyDescent="0.2"/>
  <cols>
    <col min="1" max="1" width="20.7109375" style="8" bestFit="1" customWidth="1"/>
    <col min="2" max="3" width="9" style="86" bestFit="1" customWidth="1"/>
    <col min="4" max="4" width="8.42578125" style="7" bestFit="1" customWidth="1"/>
    <col min="5" max="5" width="8.85546875" style="7" bestFit="1" customWidth="1"/>
    <col min="6" max="8" width="14.7109375" style="7" bestFit="1" customWidth="1"/>
    <col min="9" max="9" width="11.5703125" style="8" bestFit="1" customWidth="1"/>
    <col min="10" max="10" width="13.85546875" style="8" bestFit="1" customWidth="1"/>
    <col min="11" max="11" width="11.5703125" style="8" bestFit="1" customWidth="1"/>
    <col min="12" max="12" width="10.7109375" style="8" bestFit="1" customWidth="1"/>
    <col min="13" max="14" width="11.5703125" style="8" bestFit="1" customWidth="1"/>
    <col min="15" max="15" width="12.85546875" style="8" bestFit="1" customWidth="1"/>
    <col min="16" max="18" width="11.5703125" style="8" bestFit="1" customWidth="1"/>
    <col min="19" max="19" width="12.85546875" style="8" bestFit="1" customWidth="1"/>
    <col min="20" max="20" width="11.5703125" style="8" bestFit="1" customWidth="1"/>
    <col min="21" max="16384" width="8.85546875" style="8"/>
  </cols>
  <sheetData>
    <row r="1" spans="1:20" x14ac:dyDescent="0.2">
      <c r="A1" s="15"/>
      <c r="B1" s="81"/>
      <c r="C1" s="81"/>
      <c r="D1" s="16"/>
      <c r="E1" s="16"/>
      <c r="F1" s="16"/>
      <c r="G1" s="16"/>
      <c r="H1" s="16"/>
      <c r="I1" s="90" t="s">
        <v>163</v>
      </c>
      <c r="J1" s="90"/>
      <c r="K1" s="90"/>
      <c r="L1" s="90"/>
      <c r="M1" s="91" t="s">
        <v>172</v>
      </c>
      <c r="N1" s="91"/>
      <c r="O1" s="91"/>
      <c r="P1" s="91"/>
      <c r="Q1" s="92" t="s">
        <v>166</v>
      </c>
      <c r="R1" s="92"/>
      <c r="S1" s="92"/>
      <c r="T1" s="92"/>
    </row>
    <row r="2" spans="1:20" s="34" customFormat="1" ht="56.25" x14ac:dyDescent="0.2">
      <c r="A2" s="23" t="s">
        <v>154</v>
      </c>
      <c r="B2" s="82" t="s">
        <v>167</v>
      </c>
      <c r="C2" s="82" t="s">
        <v>168</v>
      </c>
      <c r="D2" s="24" t="s">
        <v>159</v>
      </c>
      <c r="E2" s="24" t="s">
        <v>160</v>
      </c>
      <c r="F2" s="24" t="s">
        <v>161</v>
      </c>
      <c r="G2" s="24" t="s">
        <v>162</v>
      </c>
      <c r="H2" s="24" t="s">
        <v>156</v>
      </c>
      <c r="I2" s="25" t="s">
        <v>152</v>
      </c>
      <c r="J2" s="26" t="s">
        <v>155</v>
      </c>
      <c r="K2" s="26" t="s">
        <v>164</v>
      </c>
      <c r="L2" s="27" t="s">
        <v>165</v>
      </c>
      <c r="M2" s="28" t="s">
        <v>152</v>
      </c>
      <c r="N2" s="29" t="s">
        <v>155</v>
      </c>
      <c r="O2" s="29" t="s">
        <v>164</v>
      </c>
      <c r="P2" s="30" t="s">
        <v>165</v>
      </c>
      <c r="Q2" s="31" t="s">
        <v>152</v>
      </c>
      <c r="R2" s="32" t="s">
        <v>155</v>
      </c>
      <c r="S2" s="32" t="s">
        <v>164</v>
      </c>
      <c r="T2" s="33" t="s">
        <v>165</v>
      </c>
    </row>
    <row r="3" spans="1:20" x14ac:dyDescent="0.2">
      <c r="A3" s="17" t="s">
        <v>88</v>
      </c>
      <c r="B3" s="83">
        <v>19610</v>
      </c>
      <c r="C3" s="83">
        <v>12078</v>
      </c>
      <c r="D3" s="16">
        <v>3858</v>
      </c>
      <c r="E3" s="16">
        <v>5026</v>
      </c>
      <c r="F3" s="16">
        <f>SUM(B3*D3)</f>
        <v>75655380</v>
      </c>
      <c r="G3" s="16">
        <f>SUM(C3*E3)</f>
        <v>60704028</v>
      </c>
      <c r="H3" s="22">
        <f>SUM(F3:G3)</f>
        <v>136359408</v>
      </c>
      <c r="I3" s="18">
        <f>SUM($D$38*B3)</f>
        <v>77224180</v>
      </c>
      <c r="J3" s="19">
        <f>SUM($E$38*C3)</f>
        <v>61670268</v>
      </c>
      <c r="K3" s="18">
        <f>SUM(I3:J3)</f>
        <v>138894448</v>
      </c>
      <c r="L3" s="21">
        <f>SUM(K3-H3)</f>
        <v>2535040</v>
      </c>
      <c r="M3" s="35">
        <f>SUM($D$36*B3)</f>
        <v>102893670</v>
      </c>
      <c r="N3" s="35">
        <f>SUM($E$36*C3)</f>
        <v>81598968</v>
      </c>
      <c r="O3" s="35">
        <f>SUM(M3:N3)</f>
        <v>184492638</v>
      </c>
      <c r="P3" s="36">
        <f>SUM(O3-H3)</f>
        <v>48133230</v>
      </c>
      <c r="Q3" s="37">
        <f>SUM($D$37*B3)</f>
        <v>115444070</v>
      </c>
      <c r="R3" s="37">
        <f>SUM($E$37*C3)</f>
        <v>94691520</v>
      </c>
      <c r="S3" s="37">
        <f>SUM(Q3:R3)</f>
        <v>210135590</v>
      </c>
      <c r="T3" s="38">
        <f>SUM(S3-H3)</f>
        <v>73776182</v>
      </c>
    </row>
    <row r="4" spans="1:20" x14ac:dyDescent="0.2">
      <c r="A4" s="66" t="s">
        <v>89</v>
      </c>
      <c r="B4" s="84">
        <v>44962</v>
      </c>
      <c r="C4" s="84">
        <v>37182</v>
      </c>
      <c r="D4" s="67">
        <v>3744</v>
      </c>
      <c r="E4" s="67">
        <v>4774</v>
      </c>
      <c r="F4" s="67">
        <f t="shared" ref="F4" si="0">SUM(B4*D4)</f>
        <v>168337728</v>
      </c>
      <c r="G4" s="67">
        <f t="shared" ref="G4" si="1">SUM(C4*E4)</f>
        <v>177506868</v>
      </c>
      <c r="H4" s="67">
        <f t="shared" ref="H4" si="2">SUM(F4:G4)</f>
        <v>345844596</v>
      </c>
      <c r="I4" s="68">
        <f t="shared" ref="I4" si="3">SUM($D$38*B4)</f>
        <v>177060356</v>
      </c>
      <c r="J4" s="69">
        <f t="shared" ref="J4" si="4">SUM($E$38*C4)</f>
        <v>189851292</v>
      </c>
      <c r="K4" s="68">
        <f t="shared" ref="K4" si="5">SUM(I4:J4)</f>
        <v>366911648</v>
      </c>
      <c r="L4" s="70">
        <f t="shared" ref="L4" si="6">SUM(K4-H4)</f>
        <v>21067052</v>
      </c>
      <c r="M4" s="71">
        <f t="shared" ref="M4" si="7">SUM($D$36*B4)</f>
        <v>235915614</v>
      </c>
      <c r="N4" s="71">
        <f t="shared" ref="N4" si="8">SUM($E$36*C4)</f>
        <v>251201592</v>
      </c>
      <c r="O4" s="71">
        <f t="shared" ref="O4" si="9">SUM(M4:N4)</f>
        <v>487117206</v>
      </c>
      <c r="P4" s="72">
        <f t="shared" ref="P4" si="10">SUM(O4-H4)</f>
        <v>141272610</v>
      </c>
      <c r="Q4" s="73">
        <f t="shared" ref="Q4" si="11">SUM($D$37*B4)</f>
        <v>264691294</v>
      </c>
      <c r="R4" s="73">
        <f t="shared" ref="R4" si="12">SUM($E$37*C4)</f>
        <v>291506880</v>
      </c>
      <c r="S4" s="73">
        <f t="shared" ref="S4" si="13">SUM(Q4:R4)</f>
        <v>556198174</v>
      </c>
      <c r="T4" s="74">
        <f t="shared" ref="T4" si="14">SUM(S4-H4)</f>
        <v>210353578</v>
      </c>
    </row>
    <row r="5" spans="1:20" x14ac:dyDescent="0.2">
      <c r="A5" s="20" t="s">
        <v>45</v>
      </c>
      <c r="B5" s="83">
        <v>51079</v>
      </c>
      <c r="C5" s="83">
        <v>31870</v>
      </c>
      <c r="D5" s="16">
        <v>3790</v>
      </c>
      <c r="E5" s="16">
        <v>4853</v>
      </c>
      <c r="F5" s="16">
        <f t="shared" ref="F5:F38" si="15">SUM(B5*D5)</f>
        <v>193589410</v>
      </c>
      <c r="G5" s="16">
        <f t="shared" ref="G5:G38" si="16">SUM(C5*E5)</f>
        <v>154665110</v>
      </c>
      <c r="H5" s="22">
        <f t="shared" ref="H5:H38" si="17">SUM(F5:G5)</f>
        <v>348254520</v>
      </c>
      <c r="I5" s="18">
        <f t="shared" ref="I5:I34" si="18">SUM($D$38*B5)</f>
        <v>201149102</v>
      </c>
      <c r="J5" s="19">
        <f t="shared" ref="J5:J34" si="19">SUM($E$38*C5)</f>
        <v>162728220</v>
      </c>
      <c r="K5" s="18">
        <f t="shared" ref="K5:K34" si="20">SUM(I5:J5)</f>
        <v>363877322</v>
      </c>
      <c r="L5" s="21">
        <f t="shared" ref="L5:L34" si="21">SUM(K5-H5)</f>
        <v>15622802</v>
      </c>
      <c r="M5" s="35">
        <f t="shared" ref="M5:M34" si="22">SUM($D$36*B5)</f>
        <v>268011513</v>
      </c>
      <c r="N5" s="35">
        <f t="shared" ref="N5:N34" si="23">SUM($E$36*C5)</f>
        <v>215313720</v>
      </c>
      <c r="O5" s="35">
        <f t="shared" ref="O5:O34" si="24">SUM(M5:N5)</f>
        <v>483325233</v>
      </c>
      <c r="P5" s="36">
        <f t="shared" ref="P5:P34" si="25">SUM(O5-H5)</f>
        <v>135070713</v>
      </c>
      <c r="Q5" s="37">
        <f t="shared" ref="Q5:Q34" si="26">SUM($D$37*B5)</f>
        <v>300702073</v>
      </c>
      <c r="R5" s="37">
        <f t="shared" ref="R5:R34" si="27">SUM($E$37*C5)</f>
        <v>249860800</v>
      </c>
      <c r="S5" s="37">
        <f t="shared" ref="S5:S34" si="28">SUM(Q5:R5)</f>
        <v>550562873</v>
      </c>
      <c r="T5" s="38">
        <f t="shared" ref="T5:T34" si="29">SUM(S5-H5)</f>
        <v>202308353</v>
      </c>
    </row>
    <row r="6" spans="1:20" x14ac:dyDescent="0.2">
      <c r="A6" s="17" t="s">
        <v>109</v>
      </c>
      <c r="B6" s="83">
        <v>42618</v>
      </c>
      <c r="C6" s="83">
        <v>28949</v>
      </c>
      <c r="D6" s="16">
        <v>3957</v>
      </c>
      <c r="E6" s="16">
        <v>4993</v>
      </c>
      <c r="F6" s="16">
        <f t="shared" si="15"/>
        <v>168639426</v>
      </c>
      <c r="G6" s="16">
        <f t="shared" si="16"/>
        <v>144542357</v>
      </c>
      <c r="H6" s="22">
        <f t="shared" si="17"/>
        <v>313181783</v>
      </c>
      <c r="I6" s="18">
        <f t="shared" si="18"/>
        <v>167829684</v>
      </c>
      <c r="J6" s="19">
        <f t="shared" si="19"/>
        <v>147813594</v>
      </c>
      <c r="K6" s="18">
        <f t="shared" si="20"/>
        <v>315643278</v>
      </c>
      <c r="L6" s="21">
        <f t="shared" si="21"/>
        <v>2461495</v>
      </c>
      <c r="M6" s="35">
        <f t="shared" si="22"/>
        <v>223616646</v>
      </c>
      <c r="N6" s="35">
        <f t="shared" si="23"/>
        <v>195579444</v>
      </c>
      <c r="O6" s="35">
        <f t="shared" si="24"/>
        <v>419196090</v>
      </c>
      <c r="P6" s="36">
        <f t="shared" si="25"/>
        <v>106014307</v>
      </c>
      <c r="Q6" s="37">
        <f t="shared" si="26"/>
        <v>250892166</v>
      </c>
      <c r="R6" s="37">
        <f t="shared" si="27"/>
        <v>226960160</v>
      </c>
      <c r="S6" s="37">
        <f t="shared" si="28"/>
        <v>477852326</v>
      </c>
      <c r="T6" s="38">
        <f t="shared" si="29"/>
        <v>164670543</v>
      </c>
    </row>
    <row r="7" spans="1:20" x14ac:dyDescent="0.2">
      <c r="A7" s="20" t="s">
        <v>128</v>
      </c>
      <c r="B7" s="83">
        <v>39188</v>
      </c>
      <c r="C7" s="83">
        <v>29366</v>
      </c>
      <c r="D7" s="16">
        <v>4131</v>
      </c>
      <c r="E7" s="16">
        <v>5010</v>
      </c>
      <c r="F7" s="16">
        <f t="shared" si="15"/>
        <v>161885628</v>
      </c>
      <c r="G7" s="16">
        <f t="shared" si="16"/>
        <v>147123660</v>
      </c>
      <c r="H7" s="22">
        <f t="shared" si="17"/>
        <v>309009288</v>
      </c>
      <c r="I7" s="18">
        <f t="shared" si="18"/>
        <v>154322344</v>
      </c>
      <c r="J7" s="19">
        <f t="shared" si="19"/>
        <v>149942796</v>
      </c>
      <c r="K7" s="18">
        <f t="shared" si="20"/>
        <v>304265140</v>
      </c>
      <c r="L7" s="21">
        <f t="shared" si="21"/>
        <v>-4744148</v>
      </c>
      <c r="M7" s="35">
        <f t="shared" si="22"/>
        <v>205619436</v>
      </c>
      <c r="N7" s="35">
        <f t="shared" si="23"/>
        <v>198396696</v>
      </c>
      <c r="O7" s="35">
        <f t="shared" si="24"/>
        <v>404016132</v>
      </c>
      <c r="P7" s="36">
        <f t="shared" si="25"/>
        <v>95006844</v>
      </c>
      <c r="Q7" s="37">
        <f t="shared" si="26"/>
        <v>230699756</v>
      </c>
      <c r="R7" s="37">
        <f t="shared" si="27"/>
        <v>230229440</v>
      </c>
      <c r="S7" s="37">
        <f t="shared" si="28"/>
        <v>460929196</v>
      </c>
      <c r="T7" s="38">
        <f t="shared" si="29"/>
        <v>151919908</v>
      </c>
    </row>
    <row r="8" spans="1:20" x14ac:dyDescent="0.2">
      <c r="A8" s="17" t="s">
        <v>110</v>
      </c>
      <c r="B8" s="83">
        <v>57345</v>
      </c>
      <c r="C8" s="83">
        <v>39259</v>
      </c>
      <c r="D8" s="16">
        <v>3880</v>
      </c>
      <c r="E8" s="16">
        <v>4884</v>
      </c>
      <c r="F8" s="16">
        <f t="shared" si="15"/>
        <v>222498600</v>
      </c>
      <c r="G8" s="16">
        <f t="shared" si="16"/>
        <v>191740956</v>
      </c>
      <c r="H8" s="22">
        <f t="shared" si="17"/>
        <v>414239556</v>
      </c>
      <c r="I8" s="18">
        <f t="shared" si="18"/>
        <v>225824610</v>
      </c>
      <c r="J8" s="19">
        <f t="shared" si="19"/>
        <v>200456454</v>
      </c>
      <c r="K8" s="18">
        <f t="shared" si="20"/>
        <v>426281064</v>
      </c>
      <c r="L8" s="21">
        <f t="shared" si="21"/>
        <v>12041508</v>
      </c>
      <c r="M8" s="35">
        <f t="shared" si="22"/>
        <v>300889215</v>
      </c>
      <c r="N8" s="35">
        <f t="shared" si="23"/>
        <v>265233804</v>
      </c>
      <c r="O8" s="35">
        <f t="shared" si="24"/>
        <v>566123019</v>
      </c>
      <c r="P8" s="36">
        <f t="shared" si="25"/>
        <v>151883463</v>
      </c>
      <c r="Q8" s="37">
        <f t="shared" si="26"/>
        <v>337590015</v>
      </c>
      <c r="R8" s="37">
        <f t="shared" si="27"/>
        <v>307790560</v>
      </c>
      <c r="S8" s="37">
        <f t="shared" si="28"/>
        <v>645380575</v>
      </c>
      <c r="T8" s="38">
        <f t="shared" si="29"/>
        <v>231141019</v>
      </c>
    </row>
    <row r="9" spans="1:20" x14ac:dyDescent="0.2">
      <c r="A9" s="17" t="s">
        <v>111</v>
      </c>
      <c r="B9" s="83">
        <v>26104</v>
      </c>
      <c r="C9" s="83">
        <v>28533</v>
      </c>
      <c r="D9" s="16">
        <v>3703</v>
      </c>
      <c r="E9" s="16">
        <v>4763</v>
      </c>
      <c r="F9" s="16">
        <f t="shared" si="15"/>
        <v>96663112</v>
      </c>
      <c r="G9" s="16">
        <f t="shared" si="16"/>
        <v>135902679</v>
      </c>
      <c r="H9" s="22">
        <f t="shared" si="17"/>
        <v>232565791</v>
      </c>
      <c r="I9" s="18">
        <f t="shared" si="18"/>
        <v>102797552</v>
      </c>
      <c r="J9" s="19">
        <f t="shared" si="19"/>
        <v>145689498</v>
      </c>
      <c r="K9" s="18">
        <f t="shared" si="20"/>
        <v>248487050</v>
      </c>
      <c r="L9" s="21">
        <f t="shared" si="21"/>
        <v>15921259</v>
      </c>
      <c r="M9" s="35">
        <f t="shared" si="22"/>
        <v>136967688</v>
      </c>
      <c r="N9" s="35">
        <f t="shared" si="23"/>
        <v>192768948</v>
      </c>
      <c r="O9" s="35">
        <f t="shared" si="24"/>
        <v>329736636</v>
      </c>
      <c r="P9" s="36">
        <f t="shared" si="25"/>
        <v>97170845</v>
      </c>
      <c r="Q9" s="37">
        <f t="shared" si="26"/>
        <v>153674248</v>
      </c>
      <c r="R9" s="37">
        <f t="shared" si="27"/>
        <v>223698720</v>
      </c>
      <c r="S9" s="37">
        <f t="shared" si="28"/>
        <v>377372968</v>
      </c>
      <c r="T9" s="38">
        <f t="shared" si="29"/>
        <v>144807177</v>
      </c>
    </row>
    <row r="10" spans="1:20" x14ac:dyDescent="0.2">
      <c r="A10" s="20" t="s">
        <v>31</v>
      </c>
      <c r="B10" s="83">
        <v>28685</v>
      </c>
      <c r="C10" s="83">
        <v>17696</v>
      </c>
      <c r="D10" s="16">
        <v>4064</v>
      </c>
      <c r="E10" s="16">
        <v>5054</v>
      </c>
      <c r="F10" s="16">
        <f t="shared" si="15"/>
        <v>116575840</v>
      </c>
      <c r="G10" s="16">
        <f t="shared" si="16"/>
        <v>89435584</v>
      </c>
      <c r="H10" s="22">
        <f t="shared" si="17"/>
        <v>206011424</v>
      </c>
      <c r="I10" s="18">
        <f t="shared" si="18"/>
        <v>112961530</v>
      </c>
      <c r="J10" s="19">
        <f t="shared" si="19"/>
        <v>90355776</v>
      </c>
      <c r="K10" s="18">
        <f t="shared" si="20"/>
        <v>203317306</v>
      </c>
      <c r="L10" s="21">
        <f t="shared" si="21"/>
        <v>-2694118</v>
      </c>
      <c r="M10" s="35">
        <f t="shared" si="22"/>
        <v>150510195</v>
      </c>
      <c r="N10" s="35">
        <f t="shared" si="23"/>
        <v>119554176</v>
      </c>
      <c r="O10" s="35">
        <f t="shared" si="24"/>
        <v>270064371</v>
      </c>
      <c r="P10" s="36">
        <f t="shared" si="25"/>
        <v>64052947</v>
      </c>
      <c r="Q10" s="37">
        <f t="shared" si="26"/>
        <v>168868595</v>
      </c>
      <c r="R10" s="37">
        <f t="shared" si="27"/>
        <v>138736640</v>
      </c>
      <c r="S10" s="37">
        <f t="shared" si="28"/>
        <v>307605235</v>
      </c>
      <c r="T10" s="38">
        <f t="shared" si="29"/>
        <v>101593811</v>
      </c>
    </row>
    <row r="11" spans="1:20" x14ac:dyDescent="0.2">
      <c r="A11" s="17" t="s">
        <v>90</v>
      </c>
      <c r="B11" s="83">
        <v>39149</v>
      </c>
      <c r="C11" s="83">
        <v>26149</v>
      </c>
      <c r="D11" s="16">
        <v>3723</v>
      </c>
      <c r="E11" s="16">
        <v>4941</v>
      </c>
      <c r="F11" s="16">
        <f t="shared" si="15"/>
        <v>145751727</v>
      </c>
      <c r="G11" s="16">
        <f t="shared" si="16"/>
        <v>129202209</v>
      </c>
      <c r="H11" s="22">
        <f t="shared" si="17"/>
        <v>274953936</v>
      </c>
      <c r="I11" s="18">
        <f t="shared" si="18"/>
        <v>154168762</v>
      </c>
      <c r="J11" s="19">
        <f t="shared" si="19"/>
        <v>133516794</v>
      </c>
      <c r="K11" s="18">
        <f t="shared" si="20"/>
        <v>287685556</v>
      </c>
      <c r="L11" s="21">
        <f t="shared" si="21"/>
        <v>12731620</v>
      </c>
      <c r="M11" s="35">
        <f t="shared" si="22"/>
        <v>205414803</v>
      </c>
      <c r="N11" s="35">
        <f t="shared" si="23"/>
        <v>176662644</v>
      </c>
      <c r="O11" s="35">
        <f t="shared" si="24"/>
        <v>382077447</v>
      </c>
      <c r="P11" s="36">
        <f t="shared" si="25"/>
        <v>107123511</v>
      </c>
      <c r="Q11" s="37">
        <f t="shared" si="26"/>
        <v>230470163</v>
      </c>
      <c r="R11" s="37">
        <f t="shared" si="27"/>
        <v>205008160</v>
      </c>
      <c r="S11" s="37">
        <f t="shared" si="28"/>
        <v>435478323</v>
      </c>
      <c r="T11" s="38">
        <f t="shared" si="29"/>
        <v>160524387</v>
      </c>
    </row>
    <row r="12" spans="1:20" x14ac:dyDescent="0.2">
      <c r="A12" s="20" t="s">
        <v>46</v>
      </c>
      <c r="B12" s="83">
        <v>118563</v>
      </c>
      <c r="C12" s="83">
        <v>84672</v>
      </c>
      <c r="D12" s="16">
        <v>3777</v>
      </c>
      <c r="E12" s="16">
        <v>4976</v>
      </c>
      <c r="F12" s="16">
        <f t="shared" si="15"/>
        <v>447812451</v>
      </c>
      <c r="G12" s="16">
        <f t="shared" si="16"/>
        <v>421327872</v>
      </c>
      <c r="H12" s="22">
        <f t="shared" si="17"/>
        <v>869140323</v>
      </c>
      <c r="I12" s="18">
        <f t="shared" si="18"/>
        <v>466901094</v>
      </c>
      <c r="J12" s="19">
        <f t="shared" si="19"/>
        <v>432335232</v>
      </c>
      <c r="K12" s="18">
        <f t="shared" si="20"/>
        <v>899236326</v>
      </c>
      <c r="L12" s="21">
        <f t="shared" si="21"/>
        <v>30096003</v>
      </c>
      <c r="M12" s="35">
        <f t="shared" si="22"/>
        <v>622100061</v>
      </c>
      <c r="N12" s="35">
        <f t="shared" si="23"/>
        <v>572044032</v>
      </c>
      <c r="O12" s="35">
        <f t="shared" si="24"/>
        <v>1194144093</v>
      </c>
      <c r="P12" s="36">
        <f t="shared" si="25"/>
        <v>325003770</v>
      </c>
      <c r="Q12" s="37">
        <f t="shared" si="26"/>
        <v>697980381</v>
      </c>
      <c r="R12" s="37">
        <f t="shared" si="27"/>
        <v>663828480</v>
      </c>
      <c r="S12" s="37">
        <f t="shared" si="28"/>
        <v>1361808861</v>
      </c>
      <c r="T12" s="38">
        <f t="shared" si="29"/>
        <v>492668538</v>
      </c>
    </row>
    <row r="13" spans="1:20" x14ac:dyDescent="0.2">
      <c r="A13" s="17" t="s">
        <v>91</v>
      </c>
      <c r="B13" s="83">
        <v>105248</v>
      </c>
      <c r="C13" s="83">
        <v>66493</v>
      </c>
      <c r="D13" s="16">
        <v>3763</v>
      </c>
      <c r="E13" s="16">
        <v>4854</v>
      </c>
      <c r="F13" s="16">
        <f t="shared" si="15"/>
        <v>396048224</v>
      </c>
      <c r="G13" s="16">
        <f t="shared" si="16"/>
        <v>322757022</v>
      </c>
      <c r="H13" s="22">
        <f t="shared" si="17"/>
        <v>718805246</v>
      </c>
      <c r="I13" s="18">
        <f t="shared" si="18"/>
        <v>414466624</v>
      </c>
      <c r="J13" s="19">
        <f t="shared" si="19"/>
        <v>339513258</v>
      </c>
      <c r="K13" s="18">
        <f t="shared" si="20"/>
        <v>753979882</v>
      </c>
      <c r="L13" s="21">
        <f t="shared" si="21"/>
        <v>35174636</v>
      </c>
      <c r="M13" s="35">
        <f t="shared" si="22"/>
        <v>552236256</v>
      </c>
      <c r="N13" s="35">
        <f t="shared" si="23"/>
        <v>449226708</v>
      </c>
      <c r="O13" s="35">
        <f t="shared" si="24"/>
        <v>1001462964</v>
      </c>
      <c r="P13" s="36">
        <f t="shared" si="25"/>
        <v>282657718</v>
      </c>
      <c r="Q13" s="37">
        <f t="shared" si="26"/>
        <v>619594976</v>
      </c>
      <c r="R13" s="37">
        <f t="shared" si="27"/>
        <v>521305120</v>
      </c>
      <c r="S13" s="37">
        <f t="shared" si="28"/>
        <v>1140900096</v>
      </c>
      <c r="T13" s="38">
        <f t="shared" si="29"/>
        <v>422094850</v>
      </c>
    </row>
    <row r="14" spans="1:20" x14ac:dyDescent="0.2">
      <c r="A14" s="17" t="s">
        <v>47</v>
      </c>
      <c r="B14" s="83">
        <v>106839</v>
      </c>
      <c r="C14" s="83">
        <v>82001</v>
      </c>
      <c r="D14" s="16">
        <v>3867</v>
      </c>
      <c r="E14" s="16">
        <v>5076</v>
      </c>
      <c r="F14" s="16">
        <f t="shared" si="15"/>
        <v>413146413</v>
      </c>
      <c r="G14" s="16">
        <f t="shared" si="16"/>
        <v>416237076</v>
      </c>
      <c r="H14" s="22">
        <f t="shared" si="17"/>
        <v>829383489</v>
      </c>
      <c r="I14" s="18">
        <f t="shared" si="18"/>
        <v>420731982</v>
      </c>
      <c r="J14" s="19">
        <f t="shared" si="19"/>
        <v>418697106</v>
      </c>
      <c r="K14" s="18">
        <f t="shared" si="20"/>
        <v>839429088</v>
      </c>
      <c r="L14" s="21">
        <f t="shared" si="21"/>
        <v>10045599</v>
      </c>
      <c r="M14" s="35">
        <f t="shared" si="22"/>
        <v>560584233</v>
      </c>
      <c r="N14" s="35">
        <f t="shared" si="23"/>
        <v>553998756</v>
      </c>
      <c r="O14" s="35">
        <f t="shared" si="24"/>
        <v>1114582989</v>
      </c>
      <c r="P14" s="36">
        <f t="shared" si="25"/>
        <v>285199500</v>
      </c>
      <c r="Q14" s="37">
        <f t="shared" si="26"/>
        <v>628961193</v>
      </c>
      <c r="R14" s="37">
        <f t="shared" si="27"/>
        <v>642887840</v>
      </c>
      <c r="S14" s="37">
        <f t="shared" si="28"/>
        <v>1271849033</v>
      </c>
      <c r="T14" s="38">
        <f t="shared" si="29"/>
        <v>442465544</v>
      </c>
    </row>
    <row r="15" spans="1:20" x14ac:dyDescent="0.2">
      <c r="A15" s="17" t="s">
        <v>81</v>
      </c>
      <c r="B15" s="83">
        <v>14566</v>
      </c>
      <c r="C15" s="83">
        <v>10025</v>
      </c>
      <c r="D15" s="16">
        <v>4039</v>
      </c>
      <c r="E15" s="16">
        <v>5049</v>
      </c>
      <c r="F15" s="16">
        <f t="shared" si="15"/>
        <v>58832074</v>
      </c>
      <c r="G15" s="16">
        <f t="shared" si="16"/>
        <v>50616225</v>
      </c>
      <c r="H15" s="22">
        <f t="shared" si="17"/>
        <v>109448299</v>
      </c>
      <c r="I15" s="18">
        <f t="shared" si="18"/>
        <v>57360908</v>
      </c>
      <c r="J15" s="19">
        <f t="shared" si="19"/>
        <v>51187650</v>
      </c>
      <c r="K15" s="18">
        <f t="shared" si="20"/>
        <v>108548558</v>
      </c>
      <c r="L15" s="21">
        <f t="shared" si="21"/>
        <v>-899741</v>
      </c>
      <c r="M15" s="35">
        <f t="shared" si="22"/>
        <v>76427802</v>
      </c>
      <c r="N15" s="35">
        <f t="shared" si="23"/>
        <v>67728900</v>
      </c>
      <c r="O15" s="35">
        <f t="shared" si="24"/>
        <v>144156702</v>
      </c>
      <c r="P15" s="36">
        <f t="shared" si="25"/>
        <v>34708403</v>
      </c>
      <c r="Q15" s="37">
        <f t="shared" si="26"/>
        <v>85750042</v>
      </c>
      <c r="R15" s="37">
        <f t="shared" si="27"/>
        <v>78596000</v>
      </c>
      <c r="S15" s="37">
        <f t="shared" si="28"/>
        <v>164346042</v>
      </c>
      <c r="T15" s="38">
        <f t="shared" si="29"/>
        <v>54897743</v>
      </c>
    </row>
    <row r="16" spans="1:20" x14ac:dyDescent="0.2">
      <c r="A16" s="66" t="s">
        <v>95</v>
      </c>
      <c r="B16" s="84">
        <v>27153</v>
      </c>
      <c r="C16" s="84">
        <v>18291</v>
      </c>
      <c r="D16" s="67">
        <v>3859</v>
      </c>
      <c r="E16" s="67">
        <v>4912</v>
      </c>
      <c r="F16" s="67">
        <f t="shared" ref="F16" si="30">SUM(B16*D16)</f>
        <v>104783427</v>
      </c>
      <c r="G16" s="67">
        <f t="shared" ref="G16" si="31">SUM(C16*E16)</f>
        <v>89845392</v>
      </c>
      <c r="H16" s="67">
        <f t="shared" ref="H16" si="32">SUM(F16:G16)</f>
        <v>194628819</v>
      </c>
      <c r="I16" s="68">
        <f t="shared" si="18"/>
        <v>106928514</v>
      </c>
      <c r="J16" s="69">
        <f t="shared" si="19"/>
        <v>93393846</v>
      </c>
      <c r="K16" s="68">
        <f t="shared" si="20"/>
        <v>200322360</v>
      </c>
      <c r="L16" s="70">
        <f t="shared" si="21"/>
        <v>5693541</v>
      </c>
      <c r="M16" s="71">
        <f t="shared" si="22"/>
        <v>142471791</v>
      </c>
      <c r="N16" s="71">
        <f t="shared" si="23"/>
        <v>123573996</v>
      </c>
      <c r="O16" s="71">
        <f t="shared" si="24"/>
        <v>266045787</v>
      </c>
      <c r="P16" s="72">
        <f t="shared" si="25"/>
        <v>71416968</v>
      </c>
      <c r="Q16" s="73">
        <f t="shared" si="26"/>
        <v>159849711</v>
      </c>
      <c r="R16" s="73">
        <f t="shared" si="27"/>
        <v>143401440</v>
      </c>
      <c r="S16" s="73">
        <f t="shared" si="28"/>
        <v>303251151</v>
      </c>
      <c r="T16" s="74">
        <f t="shared" si="29"/>
        <v>108622332</v>
      </c>
    </row>
    <row r="17" spans="1:20" x14ac:dyDescent="0.2">
      <c r="A17" s="17" t="s">
        <v>49</v>
      </c>
      <c r="B17" s="83">
        <v>66125</v>
      </c>
      <c r="C17" s="83">
        <v>45683</v>
      </c>
      <c r="D17" s="16">
        <v>4115</v>
      </c>
      <c r="E17" s="16">
        <v>4968</v>
      </c>
      <c r="F17" s="16">
        <f t="shared" si="15"/>
        <v>272104375</v>
      </c>
      <c r="G17" s="16">
        <f t="shared" si="16"/>
        <v>226953144</v>
      </c>
      <c r="H17" s="22">
        <f t="shared" si="17"/>
        <v>499057519</v>
      </c>
      <c r="I17" s="18">
        <f t="shared" si="18"/>
        <v>260400250</v>
      </c>
      <c r="J17" s="19">
        <f t="shared" si="19"/>
        <v>233257398</v>
      </c>
      <c r="K17" s="18">
        <f t="shared" si="20"/>
        <v>493657648</v>
      </c>
      <c r="L17" s="21">
        <f t="shared" si="21"/>
        <v>-5399871</v>
      </c>
      <c r="M17" s="35">
        <f t="shared" si="22"/>
        <v>346957875</v>
      </c>
      <c r="N17" s="35">
        <f t="shared" si="23"/>
        <v>308634348</v>
      </c>
      <c r="O17" s="35">
        <f t="shared" si="24"/>
        <v>655592223</v>
      </c>
      <c r="P17" s="36">
        <f t="shared" si="25"/>
        <v>156534704</v>
      </c>
      <c r="Q17" s="37">
        <f t="shared" si="26"/>
        <v>389277875</v>
      </c>
      <c r="R17" s="37">
        <f t="shared" si="27"/>
        <v>358154720</v>
      </c>
      <c r="S17" s="37">
        <f t="shared" si="28"/>
        <v>747432595</v>
      </c>
      <c r="T17" s="38">
        <f t="shared" si="29"/>
        <v>248375076</v>
      </c>
    </row>
    <row r="18" spans="1:20" x14ac:dyDescent="0.2">
      <c r="A18" s="20" t="s">
        <v>25</v>
      </c>
      <c r="B18" s="83">
        <v>66131</v>
      </c>
      <c r="C18" s="83">
        <v>46418</v>
      </c>
      <c r="D18" s="16">
        <v>3788</v>
      </c>
      <c r="E18" s="16">
        <v>5027</v>
      </c>
      <c r="F18" s="16">
        <f t="shared" si="15"/>
        <v>250504228</v>
      </c>
      <c r="G18" s="16">
        <f t="shared" si="16"/>
        <v>233343286</v>
      </c>
      <c r="H18" s="22">
        <f t="shared" si="17"/>
        <v>483847514</v>
      </c>
      <c r="I18" s="18">
        <f t="shared" si="18"/>
        <v>260423878</v>
      </c>
      <c r="J18" s="19">
        <f t="shared" si="19"/>
        <v>237010308</v>
      </c>
      <c r="K18" s="18">
        <f t="shared" si="20"/>
        <v>497434186</v>
      </c>
      <c r="L18" s="21">
        <f t="shared" si="21"/>
        <v>13586672</v>
      </c>
      <c r="M18" s="35">
        <f t="shared" si="22"/>
        <v>346989357</v>
      </c>
      <c r="N18" s="35">
        <f t="shared" si="23"/>
        <v>313600008</v>
      </c>
      <c r="O18" s="35">
        <f t="shared" si="24"/>
        <v>660589365</v>
      </c>
      <c r="P18" s="36">
        <f t="shared" si="25"/>
        <v>176741851</v>
      </c>
      <c r="Q18" s="37">
        <f t="shared" si="26"/>
        <v>389313197</v>
      </c>
      <c r="R18" s="37">
        <f t="shared" si="27"/>
        <v>363917120</v>
      </c>
      <c r="S18" s="37">
        <f t="shared" si="28"/>
        <v>753230317</v>
      </c>
      <c r="T18" s="38">
        <f t="shared" si="29"/>
        <v>269382803</v>
      </c>
    </row>
    <row r="19" spans="1:20" x14ac:dyDescent="0.2">
      <c r="A19" s="17" t="s">
        <v>96</v>
      </c>
      <c r="B19" s="83">
        <v>54103</v>
      </c>
      <c r="C19" s="83">
        <v>38119</v>
      </c>
      <c r="D19" s="16">
        <v>3880</v>
      </c>
      <c r="E19" s="16">
        <v>4947</v>
      </c>
      <c r="F19" s="16">
        <f t="shared" si="15"/>
        <v>209919640</v>
      </c>
      <c r="G19" s="16">
        <f t="shared" si="16"/>
        <v>188574693</v>
      </c>
      <c r="H19" s="22">
        <f t="shared" si="17"/>
        <v>398494333</v>
      </c>
      <c r="I19" s="18">
        <f t="shared" si="18"/>
        <v>213057614</v>
      </c>
      <c r="J19" s="19">
        <f t="shared" si="19"/>
        <v>194635614</v>
      </c>
      <c r="K19" s="18">
        <f t="shared" si="20"/>
        <v>407693228</v>
      </c>
      <c r="L19" s="21">
        <f t="shared" si="21"/>
        <v>9198895</v>
      </c>
      <c r="M19" s="35">
        <f t="shared" si="22"/>
        <v>283878441</v>
      </c>
      <c r="N19" s="35">
        <f t="shared" si="23"/>
        <v>257531964</v>
      </c>
      <c r="O19" s="35">
        <f t="shared" si="24"/>
        <v>541410405</v>
      </c>
      <c r="P19" s="36">
        <f t="shared" si="25"/>
        <v>142916072</v>
      </c>
      <c r="Q19" s="37">
        <f t="shared" si="26"/>
        <v>318504361</v>
      </c>
      <c r="R19" s="37">
        <f t="shared" si="27"/>
        <v>298852960</v>
      </c>
      <c r="S19" s="37">
        <f t="shared" si="28"/>
        <v>617357321</v>
      </c>
      <c r="T19" s="38">
        <f t="shared" si="29"/>
        <v>218862988</v>
      </c>
    </row>
    <row r="20" spans="1:20" x14ac:dyDescent="0.2">
      <c r="A20" s="17" t="s">
        <v>50</v>
      </c>
      <c r="B20" s="83">
        <v>20364</v>
      </c>
      <c r="C20" s="83">
        <v>14954</v>
      </c>
      <c r="D20" s="16">
        <v>4011</v>
      </c>
      <c r="E20" s="16">
        <v>5370</v>
      </c>
      <c r="F20" s="16">
        <f t="shared" si="15"/>
        <v>81680004</v>
      </c>
      <c r="G20" s="16">
        <f t="shared" si="16"/>
        <v>80302980</v>
      </c>
      <c r="H20" s="22">
        <f t="shared" si="17"/>
        <v>161982984</v>
      </c>
      <c r="I20" s="18">
        <f t="shared" si="18"/>
        <v>80193432</v>
      </c>
      <c r="J20" s="19">
        <f t="shared" si="19"/>
        <v>76355124</v>
      </c>
      <c r="K20" s="18">
        <f t="shared" si="20"/>
        <v>156548556</v>
      </c>
      <c r="L20" s="21">
        <f t="shared" si="21"/>
        <v>-5434428</v>
      </c>
      <c r="M20" s="35">
        <f t="shared" si="22"/>
        <v>106849908</v>
      </c>
      <c r="N20" s="35">
        <f t="shared" si="23"/>
        <v>101029224</v>
      </c>
      <c r="O20" s="35">
        <f t="shared" si="24"/>
        <v>207879132</v>
      </c>
      <c r="P20" s="36">
        <f t="shared" si="25"/>
        <v>45896148</v>
      </c>
      <c r="Q20" s="37">
        <f t="shared" si="26"/>
        <v>119882868</v>
      </c>
      <c r="R20" s="37">
        <f t="shared" si="27"/>
        <v>117239360</v>
      </c>
      <c r="S20" s="37">
        <f t="shared" si="28"/>
        <v>237122228</v>
      </c>
      <c r="T20" s="38">
        <f t="shared" si="29"/>
        <v>75139244</v>
      </c>
    </row>
    <row r="21" spans="1:20" x14ac:dyDescent="0.2">
      <c r="A21" s="66" t="s">
        <v>115</v>
      </c>
      <c r="B21" s="84">
        <v>21278</v>
      </c>
      <c r="C21" s="84">
        <v>16676</v>
      </c>
      <c r="D21" s="67">
        <v>3826</v>
      </c>
      <c r="E21" s="67">
        <v>4944</v>
      </c>
      <c r="F21" s="67">
        <f t="shared" ref="F21" si="33">SUM(B21*D21)</f>
        <v>81409628</v>
      </c>
      <c r="G21" s="67">
        <f t="shared" ref="G21" si="34">SUM(C21*E21)</f>
        <v>82446144</v>
      </c>
      <c r="H21" s="67">
        <f t="shared" ref="H21" si="35">SUM(F21:G21)</f>
        <v>163855772</v>
      </c>
      <c r="I21" s="68">
        <f t="shared" si="18"/>
        <v>83792764</v>
      </c>
      <c r="J21" s="69">
        <f t="shared" si="19"/>
        <v>85147656</v>
      </c>
      <c r="K21" s="68">
        <f t="shared" si="20"/>
        <v>168940420</v>
      </c>
      <c r="L21" s="70">
        <f t="shared" si="21"/>
        <v>5084648</v>
      </c>
      <c r="M21" s="71">
        <f t="shared" si="22"/>
        <v>111645666</v>
      </c>
      <c r="N21" s="71">
        <f t="shared" si="23"/>
        <v>112663056</v>
      </c>
      <c r="O21" s="71">
        <f t="shared" si="24"/>
        <v>224308722</v>
      </c>
      <c r="P21" s="72">
        <f t="shared" si="25"/>
        <v>60452950</v>
      </c>
      <c r="Q21" s="73">
        <f t="shared" si="26"/>
        <v>125263586</v>
      </c>
      <c r="R21" s="73">
        <f t="shared" si="27"/>
        <v>130739840</v>
      </c>
      <c r="S21" s="73">
        <f t="shared" si="28"/>
        <v>256003426</v>
      </c>
      <c r="T21" s="74">
        <f t="shared" si="29"/>
        <v>92147654</v>
      </c>
    </row>
    <row r="22" spans="1:20" x14ac:dyDescent="0.2">
      <c r="A22" s="17" t="s">
        <v>116</v>
      </c>
      <c r="B22" s="83">
        <v>10606</v>
      </c>
      <c r="C22" s="83">
        <v>8356</v>
      </c>
      <c r="D22" s="16">
        <v>3651</v>
      </c>
      <c r="E22" s="16">
        <v>4959</v>
      </c>
      <c r="F22" s="16">
        <f t="shared" si="15"/>
        <v>38722506</v>
      </c>
      <c r="G22" s="16">
        <f t="shared" si="16"/>
        <v>41437404</v>
      </c>
      <c r="H22" s="22">
        <f t="shared" si="17"/>
        <v>80159910</v>
      </c>
      <c r="I22" s="18">
        <f t="shared" si="18"/>
        <v>41766428</v>
      </c>
      <c r="J22" s="19">
        <f t="shared" si="19"/>
        <v>42665736</v>
      </c>
      <c r="K22" s="18">
        <f t="shared" si="20"/>
        <v>84432164</v>
      </c>
      <c r="L22" s="21">
        <f t="shared" si="21"/>
        <v>4272254</v>
      </c>
      <c r="M22" s="35">
        <f t="shared" si="22"/>
        <v>55649682</v>
      </c>
      <c r="N22" s="35">
        <f t="shared" si="23"/>
        <v>56453136</v>
      </c>
      <c r="O22" s="35">
        <f t="shared" si="24"/>
        <v>112102818</v>
      </c>
      <c r="P22" s="36">
        <f t="shared" si="25"/>
        <v>31942908</v>
      </c>
      <c r="Q22" s="37">
        <f t="shared" si="26"/>
        <v>62437522</v>
      </c>
      <c r="R22" s="37">
        <f t="shared" si="27"/>
        <v>65511040</v>
      </c>
      <c r="S22" s="37">
        <f t="shared" si="28"/>
        <v>127948562</v>
      </c>
      <c r="T22" s="38">
        <f t="shared" si="29"/>
        <v>47788652</v>
      </c>
    </row>
    <row r="23" spans="1:20" x14ac:dyDescent="0.2">
      <c r="A23" s="17" t="s">
        <v>97</v>
      </c>
      <c r="B23" s="83">
        <v>16244</v>
      </c>
      <c r="C23" s="83">
        <v>8605</v>
      </c>
      <c r="D23" s="16">
        <v>4020</v>
      </c>
      <c r="E23" s="16">
        <v>5277</v>
      </c>
      <c r="F23" s="16">
        <f t="shared" si="15"/>
        <v>65300880</v>
      </c>
      <c r="G23" s="16">
        <f t="shared" si="16"/>
        <v>45408585</v>
      </c>
      <c r="H23" s="22">
        <f t="shared" si="17"/>
        <v>110709465</v>
      </c>
      <c r="I23" s="18">
        <f t="shared" si="18"/>
        <v>63968872</v>
      </c>
      <c r="J23" s="19">
        <f t="shared" si="19"/>
        <v>43937130</v>
      </c>
      <c r="K23" s="18">
        <f t="shared" si="20"/>
        <v>107906002</v>
      </c>
      <c r="L23" s="21">
        <f t="shared" si="21"/>
        <v>-2803463</v>
      </c>
      <c r="M23" s="35">
        <f t="shared" si="22"/>
        <v>85232268</v>
      </c>
      <c r="N23" s="35">
        <f t="shared" si="23"/>
        <v>58135380</v>
      </c>
      <c r="O23" s="35">
        <f t="shared" si="24"/>
        <v>143367648</v>
      </c>
      <c r="P23" s="36">
        <f t="shared" si="25"/>
        <v>32658183</v>
      </c>
      <c r="Q23" s="37">
        <f t="shared" si="26"/>
        <v>95628428</v>
      </c>
      <c r="R23" s="37">
        <f t="shared" si="27"/>
        <v>67463200</v>
      </c>
      <c r="S23" s="37">
        <f t="shared" si="28"/>
        <v>163091628</v>
      </c>
      <c r="T23" s="38">
        <f t="shared" si="29"/>
        <v>52382163</v>
      </c>
    </row>
    <row r="24" spans="1:20" x14ac:dyDescent="0.2">
      <c r="A24" s="17" t="s">
        <v>99</v>
      </c>
      <c r="B24" s="83">
        <v>17949</v>
      </c>
      <c r="C24" s="83">
        <v>11427</v>
      </c>
      <c r="D24" s="16">
        <v>4131</v>
      </c>
      <c r="E24" s="16">
        <v>5592</v>
      </c>
      <c r="F24" s="16">
        <f t="shared" si="15"/>
        <v>74147319</v>
      </c>
      <c r="G24" s="16">
        <f t="shared" si="16"/>
        <v>63899784</v>
      </c>
      <c r="H24" s="22">
        <f t="shared" si="17"/>
        <v>138047103</v>
      </c>
      <c r="I24" s="18">
        <f t="shared" si="18"/>
        <v>70683162</v>
      </c>
      <c r="J24" s="19">
        <f t="shared" si="19"/>
        <v>58346262</v>
      </c>
      <c r="K24" s="18">
        <f t="shared" si="20"/>
        <v>129029424</v>
      </c>
      <c r="L24" s="21">
        <f t="shared" si="21"/>
        <v>-9017679</v>
      </c>
      <c r="M24" s="35">
        <f t="shared" si="22"/>
        <v>94178403</v>
      </c>
      <c r="N24" s="35">
        <f t="shared" si="23"/>
        <v>77200812</v>
      </c>
      <c r="O24" s="35">
        <f t="shared" si="24"/>
        <v>171379215</v>
      </c>
      <c r="P24" s="36">
        <f t="shared" si="25"/>
        <v>33332112</v>
      </c>
      <c r="Q24" s="37">
        <f t="shared" si="26"/>
        <v>105665763</v>
      </c>
      <c r="R24" s="37">
        <f t="shared" si="27"/>
        <v>89587680</v>
      </c>
      <c r="S24" s="37">
        <f t="shared" si="28"/>
        <v>195253443</v>
      </c>
      <c r="T24" s="38">
        <f t="shared" si="29"/>
        <v>57206340</v>
      </c>
    </row>
    <row r="25" spans="1:20" x14ac:dyDescent="0.2">
      <c r="A25" s="17" t="s">
        <v>117</v>
      </c>
      <c r="B25" s="83">
        <v>39234</v>
      </c>
      <c r="C25" s="83">
        <v>29395</v>
      </c>
      <c r="D25" s="16">
        <v>3854</v>
      </c>
      <c r="E25" s="16">
        <v>4755</v>
      </c>
      <c r="F25" s="16">
        <f t="shared" si="15"/>
        <v>151207836</v>
      </c>
      <c r="G25" s="16">
        <f t="shared" si="16"/>
        <v>139773225</v>
      </c>
      <c r="H25" s="22">
        <f t="shared" si="17"/>
        <v>290981061</v>
      </c>
      <c r="I25" s="18">
        <f t="shared" si="18"/>
        <v>154503492</v>
      </c>
      <c r="J25" s="19">
        <f t="shared" si="19"/>
        <v>150090870</v>
      </c>
      <c r="K25" s="18">
        <f t="shared" si="20"/>
        <v>304594362</v>
      </c>
      <c r="L25" s="21">
        <f t="shared" si="21"/>
        <v>13613301</v>
      </c>
      <c r="M25" s="35">
        <f t="shared" si="22"/>
        <v>205860798</v>
      </c>
      <c r="N25" s="35">
        <f t="shared" si="23"/>
        <v>198592620</v>
      </c>
      <c r="O25" s="35">
        <f t="shared" si="24"/>
        <v>404453418</v>
      </c>
      <c r="P25" s="36">
        <f t="shared" si="25"/>
        <v>113472357</v>
      </c>
      <c r="Q25" s="37">
        <f t="shared" si="26"/>
        <v>230970558</v>
      </c>
      <c r="R25" s="37">
        <f t="shared" si="27"/>
        <v>230456800</v>
      </c>
      <c r="S25" s="37">
        <f t="shared" si="28"/>
        <v>461427358</v>
      </c>
      <c r="T25" s="38">
        <f t="shared" si="29"/>
        <v>170446297</v>
      </c>
    </row>
    <row r="26" spans="1:20" x14ac:dyDescent="0.2">
      <c r="A26" s="17" t="s">
        <v>52</v>
      </c>
      <c r="B26" s="83">
        <v>57784</v>
      </c>
      <c r="C26" s="83">
        <v>42540</v>
      </c>
      <c r="D26" s="16">
        <v>3841</v>
      </c>
      <c r="E26" s="16">
        <v>4928</v>
      </c>
      <c r="F26" s="16">
        <f t="shared" si="15"/>
        <v>221948344</v>
      </c>
      <c r="G26" s="16">
        <f t="shared" si="16"/>
        <v>209637120</v>
      </c>
      <c r="H26" s="22">
        <f t="shared" si="17"/>
        <v>431585464</v>
      </c>
      <c r="I26" s="18">
        <f t="shared" si="18"/>
        <v>227553392</v>
      </c>
      <c r="J26" s="19">
        <f t="shared" si="19"/>
        <v>217209240</v>
      </c>
      <c r="K26" s="18">
        <f t="shared" si="20"/>
        <v>444762632</v>
      </c>
      <c r="L26" s="21">
        <f t="shared" si="21"/>
        <v>13177168</v>
      </c>
      <c r="M26" s="35">
        <f t="shared" si="22"/>
        <v>303192648</v>
      </c>
      <c r="N26" s="35">
        <f t="shared" si="23"/>
        <v>287400240</v>
      </c>
      <c r="O26" s="35">
        <f t="shared" si="24"/>
        <v>590592888</v>
      </c>
      <c r="P26" s="36">
        <f t="shared" si="25"/>
        <v>159007424</v>
      </c>
      <c r="Q26" s="37">
        <f t="shared" si="26"/>
        <v>340174408</v>
      </c>
      <c r="R26" s="37">
        <f t="shared" si="27"/>
        <v>333513600</v>
      </c>
      <c r="S26" s="37">
        <f t="shared" si="28"/>
        <v>673688008</v>
      </c>
      <c r="T26" s="38">
        <f t="shared" si="29"/>
        <v>242102544</v>
      </c>
    </row>
    <row r="27" spans="1:20" x14ac:dyDescent="0.2">
      <c r="A27" s="17" t="s">
        <v>101</v>
      </c>
      <c r="B27" s="83">
        <v>91840</v>
      </c>
      <c r="C27" s="83">
        <v>59048</v>
      </c>
      <c r="D27" s="16">
        <v>3738</v>
      </c>
      <c r="E27" s="16">
        <v>4943</v>
      </c>
      <c r="F27" s="16">
        <f t="shared" si="15"/>
        <v>343297920</v>
      </c>
      <c r="G27" s="16">
        <f t="shared" si="16"/>
        <v>291874264</v>
      </c>
      <c r="H27" s="22">
        <f t="shared" si="17"/>
        <v>635172184</v>
      </c>
      <c r="I27" s="18">
        <f t="shared" si="18"/>
        <v>361665920</v>
      </c>
      <c r="J27" s="19">
        <f t="shared" si="19"/>
        <v>301499088</v>
      </c>
      <c r="K27" s="18">
        <f t="shared" si="20"/>
        <v>663165008</v>
      </c>
      <c r="L27" s="21">
        <f t="shared" si="21"/>
        <v>27992824</v>
      </c>
      <c r="M27" s="35">
        <f t="shared" si="22"/>
        <v>481884480</v>
      </c>
      <c r="N27" s="35">
        <f t="shared" si="23"/>
        <v>398928288</v>
      </c>
      <c r="O27" s="35">
        <f t="shared" si="24"/>
        <v>880812768</v>
      </c>
      <c r="P27" s="36">
        <f t="shared" si="25"/>
        <v>245640584</v>
      </c>
      <c r="Q27" s="37">
        <f t="shared" si="26"/>
        <v>540662080</v>
      </c>
      <c r="R27" s="37">
        <f t="shared" si="27"/>
        <v>462936320</v>
      </c>
      <c r="S27" s="37">
        <f t="shared" si="28"/>
        <v>1003598400</v>
      </c>
      <c r="T27" s="38">
        <f t="shared" si="29"/>
        <v>368426216</v>
      </c>
    </row>
    <row r="28" spans="1:20" x14ac:dyDescent="0.2">
      <c r="A28" s="66" t="s">
        <v>120</v>
      </c>
      <c r="B28" s="84">
        <v>10559</v>
      </c>
      <c r="C28" s="84">
        <v>8580</v>
      </c>
      <c r="D28" s="67">
        <v>3808</v>
      </c>
      <c r="E28" s="67">
        <v>4908</v>
      </c>
      <c r="F28" s="67">
        <f t="shared" ref="F28" si="36">SUM(B28*D28)</f>
        <v>40208672</v>
      </c>
      <c r="G28" s="67">
        <f t="shared" ref="G28" si="37">SUM(C28*E28)</f>
        <v>42110640</v>
      </c>
      <c r="H28" s="80">
        <f t="shared" ref="H28" si="38">SUM(F28:G28)</f>
        <v>82319312</v>
      </c>
      <c r="I28" s="68">
        <f t="shared" si="18"/>
        <v>41581342</v>
      </c>
      <c r="J28" s="69">
        <f t="shared" si="19"/>
        <v>43809480</v>
      </c>
      <c r="K28" s="68">
        <f t="shared" si="20"/>
        <v>85390822</v>
      </c>
      <c r="L28" s="70">
        <f t="shared" si="21"/>
        <v>3071510</v>
      </c>
      <c r="M28" s="71">
        <f t="shared" si="22"/>
        <v>55403073</v>
      </c>
      <c r="N28" s="71">
        <f t="shared" si="23"/>
        <v>57966480</v>
      </c>
      <c r="O28" s="71">
        <f t="shared" si="24"/>
        <v>113369553</v>
      </c>
      <c r="P28" s="72">
        <f t="shared" si="25"/>
        <v>31050241</v>
      </c>
      <c r="Q28" s="73">
        <f t="shared" si="26"/>
        <v>62160833</v>
      </c>
      <c r="R28" s="73">
        <f t="shared" si="27"/>
        <v>67267200</v>
      </c>
      <c r="S28" s="73">
        <f t="shared" si="28"/>
        <v>129428033</v>
      </c>
      <c r="T28" s="74">
        <f t="shared" si="29"/>
        <v>47108721</v>
      </c>
    </row>
    <row r="29" spans="1:20" x14ac:dyDescent="0.2">
      <c r="A29" s="17" t="s">
        <v>53</v>
      </c>
      <c r="B29" s="83">
        <v>17860</v>
      </c>
      <c r="C29" s="83">
        <v>9479</v>
      </c>
      <c r="D29" s="16">
        <v>3863</v>
      </c>
      <c r="E29" s="16">
        <v>5143</v>
      </c>
      <c r="F29" s="16">
        <f t="shared" si="15"/>
        <v>68993180</v>
      </c>
      <c r="G29" s="16">
        <f t="shared" si="16"/>
        <v>48750497</v>
      </c>
      <c r="H29" s="22">
        <f t="shared" si="17"/>
        <v>117743677</v>
      </c>
      <c r="I29" s="18">
        <f t="shared" si="18"/>
        <v>70332680</v>
      </c>
      <c r="J29" s="19">
        <f t="shared" si="19"/>
        <v>48399774</v>
      </c>
      <c r="K29" s="18">
        <f t="shared" si="20"/>
        <v>118732454</v>
      </c>
      <c r="L29" s="21">
        <f t="shared" si="21"/>
        <v>988777</v>
      </c>
      <c r="M29" s="35">
        <f t="shared" si="22"/>
        <v>93711420</v>
      </c>
      <c r="N29" s="35">
        <f t="shared" si="23"/>
        <v>64040124</v>
      </c>
      <c r="O29" s="35">
        <f t="shared" si="24"/>
        <v>157751544</v>
      </c>
      <c r="P29" s="36">
        <f t="shared" si="25"/>
        <v>40007867</v>
      </c>
      <c r="Q29" s="37">
        <f t="shared" si="26"/>
        <v>105141820</v>
      </c>
      <c r="R29" s="37">
        <f t="shared" si="27"/>
        <v>74315360</v>
      </c>
      <c r="S29" s="37">
        <f t="shared" si="28"/>
        <v>179457180</v>
      </c>
      <c r="T29" s="38">
        <f t="shared" si="29"/>
        <v>61713503</v>
      </c>
    </row>
    <row r="30" spans="1:20" x14ac:dyDescent="0.2">
      <c r="A30" s="17" t="s">
        <v>102</v>
      </c>
      <c r="B30" s="83">
        <v>13752</v>
      </c>
      <c r="C30" s="83">
        <v>11344</v>
      </c>
      <c r="D30" s="16">
        <v>3875</v>
      </c>
      <c r="E30" s="16">
        <v>4925</v>
      </c>
      <c r="F30" s="16">
        <f t="shared" si="15"/>
        <v>53289000</v>
      </c>
      <c r="G30" s="16">
        <f t="shared" si="16"/>
        <v>55869200</v>
      </c>
      <c r="H30" s="22">
        <f t="shared" si="17"/>
        <v>109158200</v>
      </c>
      <c r="I30" s="18">
        <f t="shared" si="18"/>
        <v>54155376</v>
      </c>
      <c r="J30" s="19">
        <f t="shared" si="19"/>
        <v>57922464</v>
      </c>
      <c r="K30" s="18">
        <f t="shared" si="20"/>
        <v>112077840</v>
      </c>
      <c r="L30" s="21">
        <f t="shared" si="21"/>
        <v>2919640</v>
      </c>
      <c r="M30" s="35">
        <f t="shared" si="22"/>
        <v>72156744</v>
      </c>
      <c r="N30" s="35">
        <f t="shared" si="23"/>
        <v>76640064</v>
      </c>
      <c r="O30" s="35">
        <f t="shared" si="24"/>
        <v>148796808</v>
      </c>
      <c r="P30" s="36">
        <f t="shared" si="25"/>
        <v>39638608</v>
      </c>
      <c r="Q30" s="37">
        <f t="shared" si="26"/>
        <v>80958024</v>
      </c>
      <c r="R30" s="37">
        <f t="shared" si="27"/>
        <v>88936960</v>
      </c>
      <c r="S30" s="37">
        <f t="shared" si="28"/>
        <v>169894984</v>
      </c>
      <c r="T30" s="38">
        <f t="shared" si="29"/>
        <v>60736784</v>
      </c>
    </row>
    <row r="31" spans="1:20" x14ac:dyDescent="0.2">
      <c r="A31" s="40" t="s">
        <v>103</v>
      </c>
      <c r="B31" s="85">
        <v>64004</v>
      </c>
      <c r="C31" s="85">
        <v>45492</v>
      </c>
      <c r="D31" s="41">
        <v>3677</v>
      </c>
      <c r="E31" s="41">
        <v>4756</v>
      </c>
      <c r="F31" s="41">
        <f t="shared" si="15"/>
        <v>235342708</v>
      </c>
      <c r="G31" s="41">
        <f t="shared" si="16"/>
        <v>216359952</v>
      </c>
      <c r="H31" s="42">
        <f t="shared" si="17"/>
        <v>451702660</v>
      </c>
      <c r="I31" s="18">
        <f t="shared" si="18"/>
        <v>252047752</v>
      </c>
      <c r="J31" s="19">
        <f t="shared" si="19"/>
        <v>232282152</v>
      </c>
      <c r="K31" s="18">
        <f t="shared" si="20"/>
        <v>484329904</v>
      </c>
      <c r="L31" s="21">
        <f t="shared" si="21"/>
        <v>32627244</v>
      </c>
      <c r="M31" s="35">
        <f t="shared" si="22"/>
        <v>335828988</v>
      </c>
      <c r="N31" s="35">
        <f t="shared" si="23"/>
        <v>307343952</v>
      </c>
      <c r="O31" s="35">
        <f t="shared" si="24"/>
        <v>643172940</v>
      </c>
      <c r="P31" s="36">
        <f t="shared" si="25"/>
        <v>191470280</v>
      </c>
      <c r="Q31" s="37">
        <f t="shared" si="26"/>
        <v>376791548</v>
      </c>
      <c r="R31" s="37">
        <f t="shared" si="27"/>
        <v>356657280</v>
      </c>
      <c r="S31" s="37">
        <f t="shared" si="28"/>
        <v>733448828</v>
      </c>
      <c r="T31" s="38">
        <f t="shared" si="29"/>
        <v>281746168</v>
      </c>
    </row>
    <row r="32" spans="1:20" x14ac:dyDescent="0.2">
      <c r="A32" s="17" t="s">
        <v>121</v>
      </c>
      <c r="B32" s="83">
        <v>38420</v>
      </c>
      <c r="C32" s="83">
        <v>28830</v>
      </c>
      <c r="D32" s="16">
        <v>3807</v>
      </c>
      <c r="E32" s="16">
        <v>4770</v>
      </c>
      <c r="F32" s="16">
        <f t="shared" si="15"/>
        <v>146264940</v>
      </c>
      <c r="G32" s="16">
        <f t="shared" si="16"/>
        <v>137519100</v>
      </c>
      <c r="H32" s="22">
        <f t="shared" si="17"/>
        <v>283784040</v>
      </c>
      <c r="I32" s="18">
        <f t="shared" si="18"/>
        <v>151297960</v>
      </c>
      <c r="J32" s="19">
        <f t="shared" si="19"/>
        <v>147205980</v>
      </c>
      <c r="K32" s="18">
        <f t="shared" si="20"/>
        <v>298503940</v>
      </c>
      <c r="L32" s="21">
        <f t="shared" si="21"/>
        <v>14719900</v>
      </c>
      <c r="M32" s="35">
        <f t="shared" si="22"/>
        <v>201589740</v>
      </c>
      <c r="N32" s="35">
        <f t="shared" si="23"/>
        <v>194775480</v>
      </c>
      <c r="O32" s="35">
        <f t="shared" si="24"/>
        <v>396365220</v>
      </c>
      <c r="P32" s="36">
        <f t="shared" si="25"/>
        <v>112581180</v>
      </c>
      <c r="Q32" s="37">
        <f t="shared" si="26"/>
        <v>226178540</v>
      </c>
      <c r="R32" s="37">
        <f t="shared" si="27"/>
        <v>226027200</v>
      </c>
      <c r="S32" s="37">
        <f t="shared" si="28"/>
        <v>452205740</v>
      </c>
      <c r="T32" s="38">
        <f t="shared" si="29"/>
        <v>168421700</v>
      </c>
    </row>
    <row r="33" spans="1:20" x14ac:dyDescent="0.2">
      <c r="A33" s="17" t="s">
        <v>105</v>
      </c>
      <c r="B33" s="83">
        <v>15083</v>
      </c>
      <c r="C33" s="83">
        <v>10418</v>
      </c>
      <c r="D33" s="16">
        <v>3724</v>
      </c>
      <c r="E33" s="16">
        <v>4743</v>
      </c>
      <c r="F33" s="16">
        <f t="shared" si="15"/>
        <v>56169092</v>
      </c>
      <c r="G33" s="16">
        <f t="shared" si="16"/>
        <v>49412574</v>
      </c>
      <c r="H33" s="22">
        <f t="shared" si="17"/>
        <v>105581666</v>
      </c>
      <c r="I33" s="18">
        <f t="shared" si="18"/>
        <v>59396854</v>
      </c>
      <c r="J33" s="19">
        <f t="shared" si="19"/>
        <v>53194308</v>
      </c>
      <c r="K33" s="18">
        <f t="shared" si="20"/>
        <v>112591162</v>
      </c>
      <c r="L33" s="21">
        <f t="shared" si="21"/>
        <v>7009496</v>
      </c>
      <c r="M33" s="35">
        <f t="shared" si="22"/>
        <v>79140501</v>
      </c>
      <c r="N33" s="35">
        <f t="shared" si="23"/>
        <v>70384008</v>
      </c>
      <c r="O33" s="35">
        <f t="shared" si="24"/>
        <v>149524509</v>
      </c>
      <c r="P33" s="36">
        <f t="shared" si="25"/>
        <v>43942843</v>
      </c>
      <c r="Q33" s="37">
        <f t="shared" si="26"/>
        <v>88793621</v>
      </c>
      <c r="R33" s="37">
        <f t="shared" si="27"/>
        <v>81677120</v>
      </c>
      <c r="S33" s="37">
        <f t="shared" si="28"/>
        <v>170470741</v>
      </c>
      <c r="T33" s="38">
        <f t="shared" si="29"/>
        <v>64889075</v>
      </c>
    </row>
    <row r="34" spans="1:20" x14ac:dyDescent="0.2">
      <c r="A34" s="20" t="s">
        <v>42</v>
      </c>
      <c r="B34" s="83">
        <v>41916</v>
      </c>
      <c r="C34" s="83">
        <v>35512</v>
      </c>
      <c r="D34" s="16">
        <v>3846</v>
      </c>
      <c r="E34" s="16">
        <v>4894</v>
      </c>
      <c r="F34" s="16">
        <f t="shared" si="15"/>
        <v>161208936</v>
      </c>
      <c r="G34" s="16">
        <f t="shared" si="16"/>
        <v>173795728</v>
      </c>
      <c r="H34" s="22">
        <f t="shared" si="17"/>
        <v>335004664</v>
      </c>
      <c r="I34" s="43">
        <f t="shared" si="18"/>
        <v>165065208</v>
      </c>
      <c r="J34" s="44">
        <f t="shared" si="19"/>
        <v>181324272</v>
      </c>
      <c r="K34" s="43">
        <f t="shared" si="20"/>
        <v>346389480</v>
      </c>
      <c r="L34" s="45">
        <f t="shared" si="21"/>
        <v>11384816</v>
      </c>
      <c r="M34" s="46">
        <f t="shared" si="22"/>
        <v>219933252</v>
      </c>
      <c r="N34" s="46">
        <f t="shared" si="23"/>
        <v>239919072</v>
      </c>
      <c r="O34" s="46">
        <f t="shared" si="24"/>
        <v>459852324</v>
      </c>
      <c r="P34" s="47">
        <f t="shared" si="25"/>
        <v>124847660</v>
      </c>
      <c r="Q34" s="48">
        <f t="shared" si="26"/>
        <v>246759492</v>
      </c>
      <c r="R34" s="48">
        <f t="shared" si="27"/>
        <v>278414080</v>
      </c>
      <c r="S34" s="48">
        <f t="shared" si="28"/>
        <v>525173572</v>
      </c>
      <c r="T34" s="49">
        <f t="shared" si="29"/>
        <v>190168908</v>
      </c>
    </row>
    <row r="35" spans="1:20" x14ac:dyDescent="0.2">
      <c r="I35" s="56"/>
      <c r="J35" s="57"/>
      <c r="K35" s="58"/>
      <c r="L35" s="59"/>
      <c r="M35" s="60"/>
      <c r="N35" s="60"/>
      <c r="O35" s="60"/>
      <c r="P35" s="61"/>
      <c r="Q35" s="62"/>
      <c r="R35" s="62"/>
      <c r="S35" s="62"/>
      <c r="T35" s="63"/>
    </row>
    <row r="36" spans="1:20" x14ac:dyDescent="0.2">
      <c r="A36" s="9" t="s">
        <v>67</v>
      </c>
      <c r="B36" s="87">
        <v>10958</v>
      </c>
      <c r="C36" s="87">
        <v>11341</v>
      </c>
      <c r="D36" s="10">
        <v>5247</v>
      </c>
      <c r="E36" s="10">
        <v>6756</v>
      </c>
      <c r="F36" s="10">
        <f t="shared" si="15"/>
        <v>57496626</v>
      </c>
      <c r="G36" s="10">
        <f t="shared" si="16"/>
        <v>76619796</v>
      </c>
      <c r="H36" s="77">
        <f t="shared" si="17"/>
        <v>134116422</v>
      </c>
      <c r="I36" s="64"/>
      <c r="J36" s="51"/>
      <c r="K36" s="50"/>
      <c r="L36" s="52"/>
      <c r="M36" s="53"/>
      <c r="N36" s="53"/>
      <c r="O36" s="53"/>
      <c r="P36" s="54"/>
      <c r="Q36" s="55"/>
      <c r="R36" s="55"/>
      <c r="S36" s="55"/>
      <c r="T36" s="65"/>
    </row>
    <row r="37" spans="1:20" x14ac:dyDescent="0.2">
      <c r="A37" s="11" t="s">
        <v>56</v>
      </c>
      <c r="B37" s="88">
        <v>20758</v>
      </c>
      <c r="C37" s="88">
        <v>13248</v>
      </c>
      <c r="D37" s="12">
        <v>5887</v>
      </c>
      <c r="E37" s="12">
        <v>7840</v>
      </c>
      <c r="F37" s="12">
        <f t="shared" si="15"/>
        <v>122202346</v>
      </c>
      <c r="G37" s="12">
        <f t="shared" si="16"/>
        <v>103864320</v>
      </c>
      <c r="H37" s="78">
        <f t="shared" si="17"/>
        <v>226066666</v>
      </c>
      <c r="I37" s="64"/>
      <c r="J37" s="51"/>
      <c r="K37" s="50"/>
      <c r="L37" s="52"/>
      <c r="M37" s="53"/>
      <c r="N37" s="53"/>
      <c r="O37" s="53"/>
      <c r="P37" s="54"/>
      <c r="Q37" s="55"/>
      <c r="R37" s="55"/>
      <c r="S37" s="55"/>
      <c r="T37" s="65"/>
    </row>
    <row r="38" spans="1:20" x14ac:dyDescent="0.2">
      <c r="A38" s="13" t="s">
        <v>98</v>
      </c>
      <c r="B38" s="89">
        <v>13996</v>
      </c>
      <c r="C38" s="89">
        <v>7306</v>
      </c>
      <c r="D38" s="14">
        <v>3938</v>
      </c>
      <c r="E38" s="14">
        <v>5106</v>
      </c>
      <c r="F38" s="14">
        <f t="shared" si="15"/>
        <v>55116248</v>
      </c>
      <c r="G38" s="14">
        <f t="shared" si="16"/>
        <v>37304436</v>
      </c>
      <c r="H38" s="79">
        <f t="shared" si="17"/>
        <v>92420684</v>
      </c>
      <c r="I38" s="64"/>
      <c r="J38" s="51"/>
      <c r="K38" s="50"/>
      <c r="L38" s="52"/>
      <c r="M38" s="53"/>
      <c r="N38" s="53"/>
      <c r="O38" s="53"/>
      <c r="P38" s="54"/>
      <c r="Q38" s="55"/>
      <c r="R38" s="55"/>
      <c r="S38" s="55"/>
      <c r="T38" s="65"/>
    </row>
    <row r="39" spans="1:20" x14ac:dyDescent="0.2">
      <c r="F39" s="12"/>
      <c r="G39" s="12"/>
      <c r="H39" s="12"/>
      <c r="I39" s="64"/>
      <c r="J39" s="51"/>
      <c r="K39" s="50"/>
      <c r="L39" s="52"/>
      <c r="M39" s="53"/>
      <c r="N39" s="53"/>
      <c r="O39" s="53"/>
      <c r="P39" s="54"/>
      <c r="Q39" s="55"/>
      <c r="R39" s="55"/>
      <c r="S39" s="55"/>
      <c r="T39" s="65"/>
    </row>
  </sheetData>
  <sortState ref="B37:D49">
    <sortCondition ref="B37:B49"/>
  </sortState>
  <mergeCells count="3">
    <mergeCell ref="I1:L1"/>
    <mergeCell ref="M1:P1"/>
    <mergeCell ref="Q1:T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5"/>
  <sheetViews>
    <sheetView topLeftCell="A7" workbookViewId="0">
      <selection activeCell="C3" sqref="C3:C34"/>
    </sheetView>
  </sheetViews>
  <sheetFormatPr defaultRowHeight="15" x14ac:dyDescent="0.25"/>
  <cols>
    <col min="1" max="1" width="19.42578125" bestFit="1" customWidth="1"/>
    <col min="2" max="2" width="19.28515625" bestFit="1" customWidth="1"/>
    <col min="3" max="3" width="23.28515625" bestFit="1" customWidth="1"/>
    <col min="4" max="4" width="19.7109375" bestFit="1" customWidth="1"/>
  </cols>
  <sheetData>
    <row r="2" spans="1:4" x14ac:dyDescent="0.25">
      <c r="A2" s="75" t="s">
        <v>169</v>
      </c>
      <c r="B2" s="39" t="s">
        <v>157</v>
      </c>
      <c r="C2" s="39" t="s">
        <v>171</v>
      </c>
      <c r="D2" s="39" t="s">
        <v>158</v>
      </c>
    </row>
    <row r="3" spans="1:4" x14ac:dyDescent="0.25">
      <c r="A3" s="39" t="s">
        <v>88</v>
      </c>
      <c r="B3" s="76">
        <v>2535040</v>
      </c>
      <c r="C3" s="76">
        <v>48133230</v>
      </c>
      <c r="D3" s="76">
        <v>73776182</v>
      </c>
    </row>
    <row r="4" spans="1:4" x14ac:dyDescent="0.25">
      <c r="A4" s="39" t="s">
        <v>89</v>
      </c>
      <c r="B4" s="76">
        <v>21067052</v>
      </c>
      <c r="C4" s="76">
        <v>141272610</v>
      </c>
      <c r="D4" s="76">
        <v>210353578</v>
      </c>
    </row>
    <row r="5" spans="1:4" x14ac:dyDescent="0.25">
      <c r="A5" s="39" t="s">
        <v>45</v>
      </c>
      <c r="B5" s="76">
        <v>15622802</v>
      </c>
      <c r="C5" s="76">
        <v>135070713</v>
      </c>
      <c r="D5" s="76">
        <v>202308353</v>
      </c>
    </row>
    <row r="6" spans="1:4" x14ac:dyDescent="0.25">
      <c r="A6" s="39" t="s">
        <v>109</v>
      </c>
      <c r="B6" s="76">
        <v>2461495</v>
      </c>
      <c r="C6" s="76">
        <v>106014307</v>
      </c>
      <c r="D6" s="76">
        <v>164670543</v>
      </c>
    </row>
    <row r="7" spans="1:4" x14ac:dyDescent="0.25">
      <c r="A7" s="39" t="s">
        <v>128</v>
      </c>
      <c r="B7" s="76">
        <v>-4744148</v>
      </c>
      <c r="C7" s="76">
        <v>95006844</v>
      </c>
      <c r="D7" s="76">
        <v>151919908</v>
      </c>
    </row>
    <row r="8" spans="1:4" x14ac:dyDescent="0.25">
      <c r="A8" s="39" t="s">
        <v>110</v>
      </c>
      <c r="B8" s="76">
        <v>12041508</v>
      </c>
      <c r="C8" s="76">
        <v>151883463</v>
      </c>
      <c r="D8" s="76">
        <v>231141019</v>
      </c>
    </row>
    <row r="9" spans="1:4" x14ac:dyDescent="0.25">
      <c r="A9" s="39" t="s">
        <v>111</v>
      </c>
      <c r="B9" s="76">
        <v>15921259</v>
      </c>
      <c r="C9" s="76">
        <v>97170845</v>
      </c>
      <c r="D9" s="76">
        <v>144807177</v>
      </c>
    </row>
    <row r="10" spans="1:4" x14ac:dyDescent="0.25">
      <c r="A10" s="39" t="s">
        <v>31</v>
      </c>
      <c r="B10" s="76">
        <v>-2694118</v>
      </c>
      <c r="C10" s="76">
        <v>64052947</v>
      </c>
      <c r="D10" s="76">
        <v>101593811</v>
      </c>
    </row>
    <row r="11" spans="1:4" x14ac:dyDescent="0.25">
      <c r="A11" s="39" t="s">
        <v>90</v>
      </c>
      <c r="B11" s="76">
        <v>12731620</v>
      </c>
      <c r="C11" s="76">
        <v>107123511</v>
      </c>
      <c r="D11" s="76">
        <v>160524387</v>
      </c>
    </row>
    <row r="12" spans="1:4" x14ac:dyDescent="0.25">
      <c r="A12" s="39" t="s">
        <v>46</v>
      </c>
      <c r="B12" s="76">
        <v>30096003</v>
      </c>
      <c r="C12" s="76">
        <v>325003770</v>
      </c>
      <c r="D12" s="76">
        <v>492668538</v>
      </c>
    </row>
    <row r="13" spans="1:4" x14ac:dyDescent="0.25">
      <c r="A13" s="39" t="s">
        <v>91</v>
      </c>
      <c r="B13" s="76">
        <v>35174636</v>
      </c>
      <c r="C13" s="76">
        <v>282657718</v>
      </c>
      <c r="D13" s="76">
        <v>422094850</v>
      </c>
    </row>
    <row r="14" spans="1:4" x14ac:dyDescent="0.25">
      <c r="A14" s="39" t="s">
        <v>47</v>
      </c>
      <c r="B14" s="76">
        <v>10045599</v>
      </c>
      <c r="C14" s="76">
        <v>285199500</v>
      </c>
      <c r="D14" s="76">
        <v>442465544</v>
      </c>
    </row>
    <row r="15" spans="1:4" x14ac:dyDescent="0.25">
      <c r="A15" s="39" t="s">
        <v>81</v>
      </c>
      <c r="B15" s="76">
        <v>-899741</v>
      </c>
      <c r="C15" s="76">
        <v>34708403</v>
      </c>
      <c r="D15" s="76">
        <v>54897743</v>
      </c>
    </row>
    <row r="16" spans="1:4" x14ac:dyDescent="0.25">
      <c r="A16" s="39" t="s">
        <v>95</v>
      </c>
      <c r="B16" s="76">
        <v>5693541</v>
      </c>
      <c r="C16" s="76">
        <v>71416968</v>
      </c>
      <c r="D16" s="76">
        <v>108622332</v>
      </c>
    </row>
    <row r="17" spans="1:4" x14ac:dyDescent="0.25">
      <c r="A17" s="39" t="s">
        <v>49</v>
      </c>
      <c r="B17" s="76">
        <v>-5399871</v>
      </c>
      <c r="C17" s="76">
        <v>156534704</v>
      </c>
      <c r="D17" s="76">
        <v>248375076</v>
      </c>
    </row>
    <row r="18" spans="1:4" x14ac:dyDescent="0.25">
      <c r="A18" s="39" t="s">
        <v>25</v>
      </c>
      <c r="B18" s="76">
        <v>13586672</v>
      </c>
      <c r="C18" s="76">
        <v>176741851</v>
      </c>
      <c r="D18" s="76">
        <v>269382803</v>
      </c>
    </row>
    <row r="19" spans="1:4" x14ac:dyDescent="0.25">
      <c r="A19" s="39" t="s">
        <v>96</v>
      </c>
      <c r="B19" s="76">
        <v>9198895</v>
      </c>
      <c r="C19" s="76">
        <v>142916072</v>
      </c>
      <c r="D19" s="76">
        <v>218862988</v>
      </c>
    </row>
    <row r="20" spans="1:4" x14ac:dyDescent="0.25">
      <c r="A20" s="39" t="s">
        <v>50</v>
      </c>
      <c r="B20" s="76">
        <v>-5434428</v>
      </c>
      <c r="C20" s="76">
        <v>45896148</v>
      </c>
      <c r="D20" s="76">
        <v>75139244</v>
      </c>
    </row>
    <row r="21" spans="1:4" x14ac:dyDescent="0.25">
      <c r="A21" s="39" t="s">
        <v>115</v>
      </c>
      <c r="B21" s="76">
        <v>5084648</v>
      </c>
      <c r="C21" s="76">
        <v>60452950</v>
      </c>
      <c r="D21" s="76">
        <v>92147654</v>
      </c>
    </row>
    <row r="22" spans="1:4" x14ac:dyDescent="0.25">
      <c r="A22" s="39" t="s">
        <v>116</v>
      </c>
      <c r="B22" s="76">
        <v>4272254</v>
      </c>
      <c r="C22" s="76">
        <v>31942908</v>
      </c>
      <c r="D22" s="76">
        <v>47788652</v>
      </c>
    </row>
    <row r="23" spans="1:4" x14ac:dyDescent="0.25">
      <c r="A23" s="39" t="s">
        <v>97</v>
      </c>
      <c r="B23" s="76">
        <v>-2803463</v>
      </c>
      <c r="C23" s="76">
        <v>32658183</v>
      </c>
      <c r="D23" s="76">
        <v>52382163</v>
      </c>
    </row>
    <row r="24" spans="1:4" x14ac:dyDescent="0.25">
      <c r="A24" s="39" t="s">
        <v>99</v>
      </c>
      <c r="B24" s="76">
        <v>-9017679</v>
      </c>
      <c r="C24" s="76">
        <v>33332112</v>
      </c>
      <c r="D24" s="76">
        <v>57206340</v>
      </c>
    </row>
    <row r="25" spans="1:4" x14ac:dyDescent="0.25">
      <c r="A25" s="39" t="s">
        <v>117</v>
      </c>
      <c r="B25" s="76">
        <v>13613301</v>
      </c>
      <c r="C25" s="76">
        <v>113472357</v>
      </c>
      <c r="D25" s="76">
        <v>170446297</v>
      </c>
    </row>
    <row r="26" spans="1:4" x14ac:dyDescent="0.25">
      <c r="A26" s="39" t="s">
        <v>52</v>
      </c>
      <c r="B26" s="76">
        <v>13177168</v>
      </c>
      <c r="C26" s="76">
        <v>159007424</v>
      </c>
      <c r="D26" s="76">
        <v>242102544</v>
      </c>
    </row>
    <row r="27" spans="1:4" x14ac:dyDescent="0.25">
      <c r="A27" s="39" t="s">
        <v>101</v>
      </c>
      <c r="B27" s="76">
        <v>27992824</v>
      </c>
      <c r="C27" s="76">
        <v>245640584</v>
      </c>
      <c r="D27" s="76">
        <v>368426216</v>
      </c>
    </row>
    <row r="28" spans="1:4" x14ac:dyDescent="0.25">
      <c r="A28" s="39" t="s">
        <v>53</v>
      </c>
      <c r="B28" s="76">
        <v>988777</v>
      </c>
      <c r="C28" s="76">
        <v>40007867</v>
      </c>
      <c r="D28" s="76">
        <v>61713503</v>
      </c>
    </row>
    <row r="29" spans="1:4" x14ac:dyDescent="0.25">
      <c r="A29" s="39" t="s">
        <v>120</v>
      </c>
      <c r="B29" s="76">
        <v>3071510</v>
      </c>
      <c r="C29" s="76">
        <v>31050241</v>
      </c>
      <c r="D29" s="76">
        <v>47108721</v>
      </c>
    </row>
    <row r="30" spans="1:4" x14ac:dyDescent="0.25">
      <c r="A30" s="39" t="s">
        <v>102</v>
      </c>
      <c r="B30" s="76">
        <v>2919640</v>
      </c>
      <c r="C30" s="76">
        <v>39638608</v>
      </c>
      <c r="D30" s="76">
        <v>60736784</v>
      </c>
    </row>
    <row r="31" spans="1:4" x14ac:dyDescent="0.25">
      <c r="A31" s="39" t="s">
        <v>103</v>
      </c>
      <c r="B31" s="76">
        <v>32627244</v>
      </c>
      <c r="C31" s="76">
        <v>191470280</v>
      </c>
      <c r="D31" s="76">
        <v>281746168</v>
      </c>
    </row>
    <row r="32" spans="1:4" x14ac:dyDescent="0.25">
      <c r="A32" s="39" t="s">
        <v>121</v>
      </c>
      <c r="B32" s="76">
        <v>14719900</v>
      </c>
      <c r="C32" s="76">
        <v>112581180</v>
      </c>
      <c r="D32" s="76">
        <v>168421700</v>
      </c>
    </row>
    <row r="33" spans="1:4" x14ac:dyDescent="0.25">
      <c r="A33" s="39" t="s">
        <v>105</v>
      </c>
      <c r="B33" s="76">
        <v>7009496</v>
      </c>
      <c r="C33" s="76">
        <v>43942843</v>
      </c>
      <c r="D33" s="76">
        <v>64889075</v>
      </c>
    </row>
    <row r="34" spans="1:4" x14ac:dyDescent="0.25">
      <c r="A34" s="39" t="s">
        <v>42</v>
      </c>
      <c r="B34" s="76">
        <v>11384816</v>
      </c>
      <c r="C34" s="76">
        <v>124847660</v>
      </c>
      <c r="D34" s="76">
        <v>190168908</v>
      </c>
    </row>
    <row r="35" spans="1:4" x14ac:dyDescent="0.25">
      <c r="A35" s="39" t="s">
        <v>170</v>
      </c>
      <c r="B35" s="76">
        <v>292044252</v>
      </c>
      <c r="C35" s="76">
        <v>3726848801</v>
      </c>
      <c r="D35" s="76">
        <v>5678888801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3"/>
  <sheetViews>
    <sheetView workbookViewId="0">
      <selection activeCell="B145" sqref="B145:C145"/>
    </sheetView>
  </sheetViews>
  <sheetFormatPr defaultRowHeight="15" x14ac:dyDescent="0.25"/>
  <cols>
    <col min="1" max="1" width="20.7109375" bestFit="1" customWidth="1"/>
  </cols>
  <sheetData>
    <row r="1" spans="1:3" ht="14.45" customHeight="1" x14ac:dyDescent="0.25">
      <c r="A1" s="5" t="s">
        <v>154</v>
      </c>
      <c r="B1" s="6" t="s">
        <v>152</v>
      </c>
      <c r="C1" s="6" t="s">
        <v>153</v>
      </c>
    </row>
    <row r="2" spans="1:3" x14ac:dyDescent="0.25">
      <c r="A2" s="1" t="s">
        <v>68</v>
      </c>
      <c r="B2" s="2">
        <v>27058</v>
      </c>
      <c r="C2" s="2">
        <v>15232</v>
      </c>
    </row>
    <row r="3" spans="1:3" x14ac:dyDescent="0.25">
      <c r="A3" s="1" t="s">
        <v>69</v>
      </c>
      <c r="B3" s="2">
        <v>31613</v>
      </c>
      <c r="C3" s="2">
        <v>24954</v>
      </c>
    </row>
    <row r="4" spans="1:3" x14ac:dyDescent="0.25">
      <c r="A4" s="3" t="s">
        <v>145</v>
      </c>
      <c r="B4" s="2">
        <v>21507</v>
      </c>
      <c r="C4" s="2">
        <v>11549</v>
      </c>
    </row>
    <row r="5" spans="1:3" x14ac:dyDescent="0.25">
      <c r="A5" s="1" t="s">
        <v>106</v>
      </c>
      <c r="B5" s="2">
        <v>13510</v>
      </c>
      <c r="C5" s="2">
        <v>12816</v>
      </c>
    </row>
    <row r="6" spans="1:3" x14ac:dyDescent="0.25">
      <c r="A6" s="1" t="s">
        <v>43</v>
      </c>
      <c r="B6" s="2">
        <v>13789</v>
      </c>
      <c r="C6" s="2">
        <v>13708</v>
      </c>
    </row>
    <row r="7" spans="1:3" x14ac:dyDescent="0.25">
      <c r="A7" s="1" t="s">
        <v>70</v>
      </c>
      <c r="B7" s="2">
        <v>22950</v>
      </c>
      <c r="C7" s="2">
        <v>20685</v>
      </c>
    </row>
    <row r="8" spans="1:3" x14ac:dyDescent="0.25">
      <c r="A8" s="3" t="s">
        <v>29</v>
      </c>
      <c r="B8" s="2">
        <v>116765</v>
      </c>
      <c r="C8" s="2">
        <v>77199</v>
      </c>
    </row>
    <row r="9" spans="1:3" x14ac:dyDescent="0.25">
      <c r="A9" s="1" t="s">
        <v>122</v>
      </c>
      <c r="B9" s="2">
        <v>15674</v>
      </c>
      <c r="C9" s="2">
        <v>10548</v>
      </c>
    </row>
    <row r="10" spans="1:3" x14ac:dyDescent="0.25">
      <c r="A10" s="1" t="s">
        <v>123</v>
      </c>
      <c r="B10" s="2">
        <v>11642</v>
      </c>
      <c r="C10" s="2">
        <v>6723</v>
      </c>
    </row>
    <row r="11" spans="1:3" x14ac:dyDescent="0.25">
      <c r="A11" s="1" t="s">
        <v>124</v>
      </c>
      <c r="B11" s="2">
        <v>29906</v>
      </c>
      <c r="C11" s="2">
        <v>18677</v>
      </c>
    </row>
    <row r="12" spans="1:3" x14ac:dyDescent="0.25">
      <c r="A12" s="1" t="s">
        <v>107</v>
      </c>
      <c r="B12" s="2">
        <v>12639</v>
      </c>
      <c r="C12" s="2">
        <v>10424</v>
      </c>
    </row>
    <row r="13" spans="1:3" x14ac:dyDescent="0.25">
      <c r="A13" s="1" t="s">
        <v>87</v>
      </c>
      <c r="B13" s="2">
        <v>10739</v>
      </c>
      <c r="C13" s="2">
        <v>6911</v>
      </c>
    </row>
    <row r="14" spans="1:3" x14ac:dyDescent="0.25">
      <c r="A14" s="3" t="s">
        <v>146</v>
      </c>
      <c r="B14" s="2">
        <v>59759</v>
      </c>
      <c r="C14" s="2">
        <v>38036</v>
      </c>
    </row>
    <row r="15" spans="1:3" x14ac:dyDescent="0.25">
      <c r="A15" s="1" t="s">
        <v>71</v>
      </c>
      <c r="B15" s="2">
        <v>27877</v>
      </c>
      <c r="C15" s="2">
        <v>19557</v>
      </c>
    </row>
    <row r="16" spans="1:3" x14ac:dyDescent="0.25">
      <c r="A16" s="1" t="s">
        <v>88</v>
      </c>
      <c r="B16" s="2">
        <v>19610</v>
      </c>
      <c r="C16" s="2">
        <v>12078</v>
      </c>
    </row>
    <row r="17" spans="1:3" x14ac:dyDescent="0.25">
      <c r="A17" s="1" t="s">
        <v>108</v>
      </c>
      <c r="B17" s="2">
        <v>35953</v>
      </c>
      <c r="C17" s="2">
        <v>20297</v>
      </c>
    </row>
    <row r="18" spans="1:3" x14ac:dyDescent="0.25">
      <c r="A18" s="1" t="s">
        <v>72</v>
      </c>
      <c r="B18" s="2">
        <v>27295</v>
      </c>
      <c r="C18" s="2">
        <v>21899</v>
      </c>
    </row>
    <row r="19" spans="1:3" x14ac:dyDescent="0.25">
      <c r="A19" s="1" t="s">
        <v>89</v>
      </c>
      <c r="B19" s="2">
        <v>44962</v>
      </c>
      <c r="C19" s="2">
        <v>37182</v>
      </c>
    </row>
    <row r="20" spans="1:3" x14ac:dyDescent="0.25">
      <c r="A20" s="1" t="s">
        <v>125</v>
      </c>
      <c r="B20" s="2">
        <v>17977</v>
      </c>
      <c r="C20" s="2">
        <v>11076</v>
      </c>
    </row>
    <row r="21" spans="1:3" x14ac:dyDescent="0.25">
      <c r="A21" s="3" t="s">
        <v>147</v>
      </c>
      <c r="B21" s="2">
        <v>20433</v>
      </c>
      <c r="C21" s="2">
        <v>15682</v>
      </c>
    </row>
    <row r="22" spans="1:3" x14ac:dyDescent="0.25">
      <c r="A22" s="3" t="s">
        <v>45</v>
      </c>
      <c r="B22" s="2">
        <v>51079</v>
      </c>
      <c r="C22" s="2">
        <v>31870</v>
      </c>
    </row>
    <row r="23" spans="1:3" x14ac:dyDescent="0.25">
      <c r="A23" s="1" t="s">
        <v>54</v>
      </c>
      <c r="B23" s="2">
        <v>12109</v>
      </c>
      <c r="C23" s="2">
        <v>9979</v>
      </c>
    </row>
    <row r="24" spans="1:3" x14ac:dyDescent="0.25">
      <c r="A24" s="1" t="s">
        <v>44</v>
      </c>
      <c r="B24" s="2">
        <v>22220</v>
      </c>
      <c r="C24" s="2">
        <v>20706</v>
      </c>
    </row>
    <row r="25" spans="1:3" x14ac:dyDescent="0.25">
      <c r="A25" s="3" t="s">
        <v>126</v>
      </c>
      <c r="B25" s="2">
        <v>30206</v>
      </c>
      <c r="C25" s="2">
        <v>22102</v>
      </c>
    </row>
    <row r="26" spans="1:3" x14ac:dyDescent="0.25">
      <c r="A26" s="3" t="s">
        <v>127</v>
      </c>
      <c r="B26" s="2">
        <v>28210</v>
      </c>
      <c r="C26" s="2">
        <v>19483</v>
      </c>
    </row>
    <row r="27" spans="1:3" x14ac:dyDescent="0.25">
      <c r="A27" s="1" t="s">
        <v>55</v>
      </c>
      <c r="B27" s="2">
        <v>276</v>
      </c>
      <c r="C27" s="2">
        <v>0</v>
      </c>
    </row>
    <row r="28" spans="1:3" x14ac:dyDescent="0.25">
      <c r="A28" s="1" t="s">
        <v>109</v>
      </c>
      <c r="B28" s="2">
        <v>42618</v>
      </c>
      <c r="C28" s="2">
        <v>28949</v>
      </c>
    </row>
    <row r="29" spans="1:3" x14ac:dyDescent="0.25">
      <c r="A29" s="3" t="s">
        <v>30</v>
      </c>
      <c r="B29" s="2">
        <v>32900</v>
      </c>
      <c r="C29" s="2">
        <v>21203</v>
      </c>
    </row>
    <row r="30" spans="1:3" ht="14.45" customHeight="1" x14ac:dyDescent="0.25">
      <c r="A30" s="1" t="s">
        <v>73</v>
      </c>
      <c r="B30" s="2">
        <v>34149</v>
      </c>
      <c r="C30" s="2">
        <v>22206</v>
      </c>
    </row>
    <row r="31" spans="1:3" x14ac:dyDescent="0.25">
      <c r="A31" s="3" t="s">
        <v>128</v>
      </c>
      <c r="B31" s="2">
        <v>39188</v>
      </c>
      <c r="C31" s="2">
        <v>29366</v>
      </c>
    </row>
    <row r="32" spans="1:3" x14ac:dyDescent="0.25">
      <c r="A32" s="1" t="s">
        <v>0</v>
      </c>
      <c r="B32" s="2">
        <v>9347</v>
      </c>
      <c r="C32" s="2">
        <v>6441</v>
      </c>
    </row>
    <row r="33" spans="1:3" x14ac:dyDescent="0.25">
      <c r="A33" s="3" t="s">
        <v>20</v>
      </c>
      <c r="B33" s="2">
        <v>24890</v>
      </c>
      <c r="C33" s="2">
        <v>16425</v>
      </c>
    </row>
    <row r="34" spans="1:3" x14ac:dyDescent="0.25">
      <c r="A34" s="3" t="s">
        <v>21</v>
      </c>
      <c r="B34" s="2">
        <v>63317</v>
      </c>
      <c r="C34" s="2">
        <v>42252</v>
      </c>
    </row>
    <row r="35" spans="1:3" x14ac:dyDescent="0.25">
      <c r="A35" s="1" t="s">
        <v>110</v>
      </c>
      <c r="B35" s="2">
        <v>57345</v>
      </c>
      <c r="C35" s="2">
        <v>39259</v>
      </c>
    </row>
    <row r="36" spans="1:3" x14ac:dyDescent="0.25">
      <c r="A36" s="3" t="s">
        <v>148</v>
      </c>
      <c r="B36" s="2">
        <v>29072</v>
      </c>
      <c r="C36" s="2">
        <v>17865</v>
      </c>
    </row>
    <row r="37" spans="1:3" x14ac:dyDescent="0.25">
      <c r="A37" s="1" t="s">
        <v>111</v>
      </c>
      <c r="B37" s="2">
        <v>26104</v>
      </c>
      <c r="C37" s="2">
        <v>28533</v>
      </c>
    </row>
    <row r="38" spans="1:3" x14ac:dyDescent="0.25">
      <c r="A38" s="3" t="s">
        <v>31</v>
      </c>
      <c r="B38" s="2">
        <v>28685</v>
      </c>
      <c r="C38" s="2">
        <v>17696</v>
      </c>
    </row>
    <row r="39" spans="1:3" x14ac:dyDescent="0.25">
      <c r="A39" s="1" t="s">
        <v>1</v>
      </c>
      <c r="B39" s="2">
        <v>42590</v>
      </c>
      <c r="C39" s="2">
        <v>27609</v>
      </c>
    </row>
    <row r="40" spans="1:3" x14ac:dyDescent="0.25">
      <c r="A40" s="1" t="s">
        <v>74</v>
      </c>
      <c r="B40" s="2">
        <v>33685</v>
      </c>
      <c r="C40" s="2">
        <v>19165</v>
      </c>
    </row>
    <row r="41" spans="1:3" x14ac:dyDescent="0.25">
      <c r="A41" s="3" t="s">
        <v>149</v>
      </c>
      <c r="B41" s="2">
        <v>25568</v>
      </c>
      <c r="C41" s="2">
        <v>19402</v>
      </c>
    </row>
    <row r="42" spans="1:3" x14ac:dyDescent="0.25">
      <c r="A42" s="1" t="s">
        <v>90</v>
      </c>
      <c r="B42" s="2">
        <v>39149</v>
      </c>
      <c r="C42" s="2">
        <v>26149</v>
      </c>
    </row>
    <row r="43" spans="1:3" x14ac:dyDescent="0.25">
      <c r="A43" s="1" t="s">
        <v>75</v>
      </c>
      <c r="B43" s="2">
        <v>34191</v>
      </c>
      <c r="C43" s="2">
        <v>23118</v>
      </c>
    </row>
    <row r="44" spans="1:3" x14ac:dyDescent="0.25">
      <c r="A44" s="3" t="s">
        <v>46</v>
      </c>
      <c r="B44" s="2">
        <v>118563</v>
      </c>
      <c r="C44" s="2">
        <v>84672</v>
      </c>
    </row>
    <row r="45" spans="1:3" x14ac:dyDescent="0.25">
      <c r="A45" s="1" t="s">
        <v>2</v>
      </c>
      <c r="B45" s="2">
        <v>16434</v>
      </c>
      <c r="C45" s="2">
        <v>11371</v>
      </c>
    </row>
    <row r="46" spans="1:3" x14ac:dyDescent="0.25">
      <c r="A46" s="1" t="s">
        <v>112</v>
      </c>
      <c r="B46" s="2">
        <v>47003</v>
      </c>
      <c r="C46" s="2">
        <v>37855</v>
      </c>
    </row>
    <row r="47" spans="1:3" x14ac:dyDescent="0.25">
      <c r="A47" s="1" t="s">
        <v>76</v>
      </c>
      <c r="B47" s="2">
        <v>26570</v>
      </c>
      <c r="C47" s="2">
        <v>15051</v>
      </c>
    </row>
    <row r="48" spans="1:3" x14ac:dyDescent="0.25">
      <c r="A48" s="1" t="s">
        <v>56</v>
      </c>
      <c r="B48" s="2">
        <v>20758</v>
      </c>
      <c r="C48" s="2">
        <v>13248</v>
      </c>
    </row>
    <row r="49" spans="1:3" x14ac:dyDescent="0.25">
      <c r="A49" s="3" t="s">
        <v>129</v>
      </c>
      <c r="B49" s="2">
        <v>10495</v>
      </c>
      <c r="C49" s="2">
        <v>8205</v>
      </c>
    </row>
    <row r="50" spans="1:3" x14ac:dyDescent="0.25">
      <c r="A50" s="1" t="s">
        <v>57</v>
      </c>
      <c r="B50" s="2">
        <v>10660</v>
      </c>
      <c r="C50" s="2">
        <v>9198</v>
      </c>
    </row>
    <row r="51" spans="1:3" x14ac:dyDescent="0.25">
      <c r="A51" s="1" t="s">
        <v>91</v>
      </c>
      <c r="B51" s="2">
        <v>105248</v>
      </c>
      <c r="C51" s="2">
        <v>66493</v>
      </c>
    </row>
    <row r="52" spans="1:3" x14ac:dyDescent="0.25">
      <c r="A52" s="1" t="s">
        <v>58</v>
      </c>
      <c r="B52" s="2">
        <v>23735</v>
      </c>
      <c r="C52" s="2">
        <v>13377</v>
      </c>
    </row>
    <row r="53" spans="1:3" x14ac:dyDescent="0.25">
      <c r="A53" s="1" t="s">
        <v>77</v>
      </c>
      <c r="B53" s="2">
        <v>21614</v>
      </c>
      <c r="C53" s="2">
        <v>13732</v>
      </c>
    </row>
    <row r="54" spans="1:3" x14ac:dyDescent="0.25">
      <c r="A54" s="1" t="s">
        <v>3</v>
      </c>
      <c r="B54" s="2">
        <v>9582</v>
      </c>
      <c r="C54" s="2">
        <v>5414</v>
      </c>
    </row>
    <row r="55" spans="1:3" x14ac:dyDescent="0.25">
      <c r="A55" s="1" t="s">
        <v>78</v>
      </c>
      <c r="B55" s="2">
        <v>22471</v>
      </c>
      <c r="C55" s="2">
        <v>15986</v>
      </c>
    </row>
    <row r="56" spans="1:3" x14ac:dyDescent="0.25">
      <c r="A56" s="3" t="s">
        <v>32</v>
      </c>
      <c r="B56" s="2">
        <v>13466</v>
      </c>
      <c r="C56" s="2">
        <v>9337</v>
      </c>
    </row>
    <row r="57" spans="1:3" x14ac:dyDescent="0.25">
      <c r="A57" s="1" t="s">
        <v>47</v>
      </c>
      <c r="B57" s="2">
        <v>106839</v>
      </c>
      <c r="C57" s="2">
        <v>82001</v>
      </c>
    </row>
    <row r="58" spans="1:3" x14ac:dyDescent="0.25">
      <c r="A58" s="1" t="s">
        <v>79</v>
      </c>
      <c r="B58" s="2">
        <v>30776</v>
      </c>
      <c r="C58" s="2">
        <v>20124</v>
      </c>
    </row>
    <row r="59" spans="1:3" x14ac:dyDescent="0.25">
      <c r="A59" s="1" t="s">
        <v>80</v>
      </c>
      <c r="B59" s="2">
        <v>25047</v>
      </c>
      <c r="C59" s="2">
        <v>17087</v>
      </c>
    </row>
    <row r="60" spans="1:3" x14ac:dyDescent="0.25">
      <c r="A60" s="1" t="s">
        <v>92</v>
      </c>
      <c r="B60" s="2">
        <v>9279</v>
      </c>
      <c r="C60" s="2">
        <v>7179</v>
      </c>
    </row>
    <row r="61" spans="1:3" x14ac:dyDescent="0.25">
      <c r="A61" s="1" t="s">
        <v>113</v>
      </c>
      <c r="B61" s="2">
        <v>0</v>
      </c>
      <c r="C61" s="2">
        <v>266</v>
      </c>
    </row>
    <row r="62" spans="1:3" x14ac:dyDescent="0.25">
      <c r="A62" s="1" t="s">
        <v>59</v>
      </c>
      <c r="B62" s="2">
        <v>15566</v>
      </c>
      <c r="C62" s="2">
        <v>8593</v>
      </c>
    </row>
    <row r="63" spans="1:3" x14ac:dyDescent="0.25">
      <c r="A63" s="1" t="s">
        <v>60</v>
      </c>
      <c r="B63" s="2">
        <v>7348</v>
      </c>
      <c r="C63" s="2">
        <v>5046</v>
      </c>
    </row>
    <row r="64" spans="1:3" x14ac:dyDescent="0.25">
      <c r="A64" s="1" t="s">
        <v>93</v>
      </c>
      <c r="B64" s="2">
        <v>125120</v>
      </c>
      <c r="C64" s="2">
        <v>99502</v>
      </c>
    </row>
    <row r="65" spans="1:3" x14ac:dyDescent="0.25">
      <c r="A65" s="3" t="s">
        <v>150</v>
      </c>
      <c r="B65" s="2">
        <v>25719</v>
      </c>
      <c r="C65" s="2">
        <v>13174</v>
      </c>
    </row>
    <row r="66" spans="1:3" x14ac:dyDescent="0.25">
      <c r="A66" s="1" t="s">
        <v>81</v>
      </c>
      <c r="B66" s="2">
        <v>14566</v>
      </c>
      <c r="C66" s="2">
        <v>10025</v>
      </c>
    </row>
    <row r="67" spans="1:3" x14ac:dyDescent="0.25">
      <c r="A67" s="3" t="s">
        <v>151</v>
      </c>
      <c r="B67" s="2">
        <v>40109</v>
      </c>
      <c r="C67" s="2">
        <v>26398</v>
      </c>
    </row>
    <row r="68" spans="1:3" x14ac:dyDescent="0.25">
      <c r="A68" s="3" t="s">
        <v>130</v>
      </c>
      <c r="B68" s="2">
        <v>14562</v>
      </c>
      <c r="C68" s="2">
        <v>5093</v>
      </c>
    </row>
    <row r="69" spans="1:3" x14ac:dyDescent="0.25">
      <c r="A69" s="1" t="s">
        <v>61</v>
      </c>
      <c r="B69" s="2">
        <v>22253</v>
      </c>
      <c r="C69" s="2">
        <v>14563</v>
      </c>
    </row>
    <row r="70" spans="1:3" x14ac:dyDescent="0.25">
      <c r="A70" s="3" t="s">
        <v>131</v>
      </c>
      <c r="B70" s="2">
        <v>99924</v>
      </c>
      <c r="C70" s="2">
        <v>66384</v>
      </c>
    </row>
    <row r="71" spans="1:3" x14ac:dyDescent="0.25">
      <c r="A71" s="3" t="s">
        <v>12</v>
      </c>
      <c r="B71" s="2">
        <v>73718</v>
      </c>
      <c r="C71" s="2">
        <v>45476</v>
      </c>
    </row>
    <row r="72" spans="1:3" x14ac:dyDescent="0.25">
      <c r="A72" s="3" t="s">
        <v>22</v>
      </c>
      <c r="B72" s="2">
        <v>34959</v>
      </c>
      <c r="C72" s="2">
        <v>18891</v>
      </c>
    </row>
    <row r="73" spans="1:3" x14ac:dyDescent="0.25">
      <c r="A73" s="3" t="s">
        <v>23</v>
      </c>
      <c r="B73" s="2">
        <v>52927</v>
      </c>
      <c r="C73" s="2">
        <v>42473</v>
      </c>
    </row>
    <row r="74" spans="1:3" x14ac:dyDescent="0.25">
      <c r="A74" s="1" t="s">
        <v>62</v>
      </c>
      <c r="B74" s="2">
        <v>25608</v>
      </c>
      <c r="C74" s="2">
        <v>14789</v>
      </c>
    </row>
    <row r="75" spans="1:3" x14ac:dyDescent="0.25">
      <c r="A75" s="3" t="s">
        <v>24</v>
      </c>
      <c r="B75" s="2">
        <v>57131</v>
      </c>
      <c r="C75" s="2">
        <v>46192</v>
      </c>
    </row>
    <row r="76" spans="1:3" x14ac:dyDescent="0.25">
      <c r="A76" s="3" t="s">
        <v>132</v>
      </c>
      <c r="B76" s="2">
        <v>39938</v>
      </c>
      <c r="C76" s="2">
        <v>29486</v>
      </c>
    </row>
    <row r="77" spans="1:3" x14ac:dyDescent="0.25">
      <c r="A77" s="1" t="s">
        <v>48</v>
      </c>
      <c r="B77" s="2">
        <v>23286</v>
      </c>
      <c r="C77" s="2">
        <v>13850</v>
      </c>
    </row>
    <row r="78" spans="1:3" x14ac:dyDescent="0.25">
      <c r="A78" s="3" t="s">
        <v>133</v>
      </c>
      <c r="B78" s="2">
        <v>53993</v>
      </c>
      <c r="C78" s="2">
        <v>27550</v>
      </c>
    </row>
    <row r="79" spans="1:3" x14ac:dyDescent="0.25">
      <c r="A79" s="1" t="s">
        <v>94</v>
      </c>
      <c r="B79" s="2">
        <v>25632</v>
      </c>
      <c r="C79" s="2">
        <v>18820</v>
      </c>
    </row>
    <row r="80" spans="1:3" x14ac:dyDescent="0.25">
      <c r="A80" s="1" t="s">
        <v>82</v>
      </c>
      <c r="B80" s="2">
        <v>19578</v>
      </c>
      <c r="C80" s="2">
        <v>8838</v>
      </c>
    </row>
    <row r="81" spans="1:3" x14ac:dyDescent="0.25">
      <c r="A81" s="1" t="s">
        <v>4</v>
      </c>
      <c r="B81" s="2">
        <v>15634</v>
      </c>
      <c r="C81" s="2">
        <v>7722</v>
      </c>
    </row>
    <row r="82" spans="1:3" x14ac:dyDescent="0.25">
      <c r="A82" s="1" t="s">
        <v>95</v>
      </c>
      <c r="B82" s="2">
        <v>27153</v>
      </c>
      <c r="C82" s="2">
        <v>18291</v>
      </c>
    </row>
    <row r="83" spans="1:3" x14ac:dyDescent="0.25">
      <c r="A83" s="1" t="s">
        <v>5</v>
      </c>
      <c r="B83" s="2">
        <v>22696</v>
      </c>
      <c r="C83" s="2">
        <v>15902</v>
      </c>
    </row>
    <row r="84" spans="1:3" x14ac:dyDescent="0.25">
      <c r="A84" s="1" t="s">
        <v>63</v>
      </c>
      <c r="B84" s="2">
        <v>36548</v>
      </c>
      <c r="C84" s="2">
        <v>23144</v>
      </c>
    </row>
    <row r="85" spans="1:3" x14ac:dyDescent="0.25">
      <c r="A85" s="1" t="s">
        <v>49</v>
      </c>
      <c r="B85" s="2">
        <v>66125</v>
      </c>
      <c r="C85" s="2">
        <v>45683</v>
      </c>
    </row>
    <row r="86" spans="1:3" x14ac:dyDescent="0.25">
      <c r="A86" s="3" t="s">
        <v>13</v>
      </c>
      <c r="B86" s="2">
        <v>14710</v>
      </c>
      <c r="C86" s="2">
        <v>8350</v>
      </c>
    </row>
    <row r="87" spans="1:3" x14ac:dyDescent="0.25">
      <c r="A87" s="3" t="s">
        <v>14</v>
      </c>
      <c r="B87" s="2">
        <v>14763</v>
      </c>
      <c r="C87" s="2">
        <v>9136</v>
      </c>
    </row>
    <row r="88" spans="1:3" x14ac:dyDescent="0.25">
      <c r="A88" s="1" t="s">
        <v>114</v>
      </c>
      <c r="B88" s="2">
        <v>17255</v>
      </c>
      <c r="C88" s="2">
        <v>12289</v>
      </c>
    </row>
    <row r="89" spans="1:3" x14ac:dyDescent="0.25">
      <c r="A89" s="1" t="s">
        <v>6</v>
      </c>
      <c r="B89" s="2">
        <v>16913</v>
      </c>
      <c r="C89" s="2">
        <v>13094</v>
      </c>
    </row>
    <row r="90" spans="1:3" x14ac:dyDescent="0.25">
      <c r="A90" s="3" t="s">
        <v>15</v>
      </c>
      <c r="B90" s="2">
        <v>45366</v>
      </c>
      <c r="C90" s="2">
        <v>36215</v>
      </c>
    </row>
    <row r="91" spans="1:3" x14ac:dyDescent="0.25">
      <c r="A91" s="3" t="s">
        <v>25</v>
      </c>
      <c r="B91" s="2">
        <v>66131</v>
      </c>
      <c r="C91" s="2">
        <v>46418</v>
      </c>
    </row>
    <row r="92" spans="1:3" x14ac:dyDescent="0.25">
      <c r="A92" s="1" t="s">
        <v>7</v>
      </c>
      <c r="B92" s="2">
        <v>20120</v>
      </c>
      <c r="C92" s="2">
        <v>24916</v>
      </c>
    </row>
    <row r="93" spans="1:3" x14ac:dyDescent="0.25">
      <c r="A93" s="3" t="s">
        <v>26</v>
      </c>
      <c r="B93" s="2">
        <v>28283</v>
      </c>
      <c r="C93" s="2">
        <v>16051</v>
      </c>
    </row>
    <row r="94" spans="1:3" x14ac:dyDescent="0.25">
      <c r="A94" s="3" t="s">
        <v>27</v>
      </c>
      <c r="B94" s="2">
        <v>71201</v>
      </c>
      <c r="C94" s="2">
        <v>46815</v>
      </c>
    </row>
    <row r="95" spans="1:3" x14ac:dyDescent="0.25">
      <c r="A95" s="3" t="s">
        <v>134</v>
      </c>
      <c r="B95" s="2">
        <v>26581</v>
      </c>
      <c r="C95" s="2">
        <v>16077</v>
      </c>
    </row>
    <row r="96" spans="1:3" x14ac:dyDescent="0.25">
      <c r="A96" s="1" t="s">
        <v>96</v>
      </c>
      <c r="B96" s="2">
        <v>54103</v>
      </c>
      <c r="C96" s="2">
        <v>38119</v>
      </c>
    </row>
    <row r="97" spans="1:3" x14ac:dyDescent="0.25">
      <c r="A97" s="1" t="s">
        <v>50</v>
      </c>
      <c r="B97" s="2">
        <v>20364</v>
      </c>
      <c r="C97" s="2">
        <v>14954</v>
      </c>
    </row>
    <row r="98" spans="1:3" x14ac:dyDescent="0.25">
      <c r="A98" s="1" t="s">
        <v>115</v>
      </c>
      <c r="B98" s="2">
        <v>21278</v>
      </c>
      <c r="C98" s="2">
        <v>16676</v>
      </c>
    </row>
    <row r="99" spans="1:3" x14ac:dyDescent="0.25">
      <c r="A99" s="1" t="s">
        <v>116</v>
      </c>
      <c r="B99" s="2">
        <v>10606</v>
      </c>
      <c r="C99" s="2">
        <v>8356</v>
      </c>
    </row>
    <row r="100" spans="1:3" x14ac:dyDescent="0.25">
      <c r="A100" s="1" t="s">
        <v>97</v>
      </c>
      <c r="B100" s="2">
        <v>16244</v>
      </c>
      <c r="C100" s="2">
        <v>8605</v>
      </c>
    </row>
    <row r="101" spans="1:3" x14ac:dyDescent="0.25">
      <c r="A101" s="1" t="s">
        <v>98</v>
      </c>
      <c r="B101" s="2">
        <v>13996</v>
      </c>
      <c r="C101" s="2">
        <v>7306</v>
      </c>
    </row>
    <row r="102" spans="1:3" x14ac:dyDescent="0.25">
      <c r="A102" s="1" t="s">
        <v>83</v>
      </c>
      <c r="B102" s="2">
        <v>30137</v>
      </c>
      <c r="C102" s="2">
        <v>25441</v>
      </c>
    </row>
    <row r="103" spans="1:3" x14ac:dyDescent="0.25">
      <c r="A103" s="1" t="s">
        <v>8</v>
      </c>
      <c r="B103" s="2">
        <v>13432</v>
      </c>
      <c r="C103" s="2">
        <v>8151</v>
      </c>
    </row>
    <row r="104" spans="1:3" x14ac:dyDescent="0.25">
      <c r="A104" s="1" t="s">
        <v>84</v>
      </c>
      <c r="B104" s="2">
        <v>17594</v>
      </c>
      <c r="C104" s="2">
        <v>8795</v>
      </c>
    </row>
    <row r="105" spans="1:3" x14ac:dyDescent="0.25">
      <c r="A105" s="3" t="s">
        <v>135</v>
      </c>
      <c r="B105" s="2">
        <v>22327</v>
      </c>
      <c r="C105" s="2">
        <v>12132</v>
      </c>
    </row>
    <row r="106" spans="1:3" x14ac:dyDescent="0.25">
      <c r="A106" s="3" t="s">
        <v>16</v>
      </c>
      <c r="B106" s="2">
        <v>25378</v>
      </c>
      <c r="C106" s="2">
        <v>18133</v>
      </c>
    </row>
    <row r="107" spans="1:3" x14ac:dyDescent="0.25">
      <c r="A107" s="3" t="s">
        <v>28</v>
      </c>
      <c r="B107" s="2">
        <v>2895</v>
      </c>
      <c r="C107" s="2">
        <v>2664</v>
      </c>
    </row>
    <row r="108" spans="1:3" x14ac:dyDescent="0.25">
      <c r="A108" s="3" t="s">
        <v>136</v>
      </c>
      <c r="B108" s="2">
        <v>23728</v>
      </c>
      <c r="C108" s="2">
        <v>10906</v>
      </c>
    </row>
    <row r="109" spans="1:3" x14ac:dyDescent="0.25">
      <c r="A109" s="3" t="s">
        <v>33</v>
      </c>
      <c r="B109" s="2">
        <v>36552</v>
      </c>
      <c r="C109" s="2">
        <v>21350</v>
      </c>
    </row>
    <row r="110" spans="1:3" x14ac:dyDescent="0.25">
      <c r="A110" s="3" t="s">
        <v>137</v>
      </c>
      <c r="B110" s="2">
        <v>22819</v>
      </c>
      <c r="C110" s="2">
        <v>16641</v>
      </c>
    </row>
    <row r="111" spans="1:3" x14ac:dyDescent="0.25">
      <c r="A111" s="3" t="s">
        <v>17</v>
      </c>
      <c r="B111" s="2">
        <v>47685</v>
      </c>
      <c r="C111" s="2">
        <v>30780</v>
      </c>
    </row>
    <row r="112" spans="1:3" x14ac:dyDescent="0.25">
      <c r="A112" s="3" t="s">
        <v>34</v>
      </c>
      <c r="B112" s="2">
        <v>22162</v>
      </c>
      <c r="C112" s="2">
        <v>15964</v>
      </c>
    </row>
    <row r="113" spans="1:3" x14ac:dyDescent="0.25">
      <c r="A113" s="1" t="s">
        <v>99</v>
      </c>
      <c r="B113" s="2">
        <v>17949</v>
      </c>
      <c r="C113" s="2">
        <v>11427</v>
      </c>
    </row>
    <row r="114" spans="1:3" x14ac:dyDescent="0.25">
      <c r="A114" s="3" t="s">
        <v>35</v>
      </c>
      <c r="B114" s="2">
        <v>21051</v>
      </c>
      <c r="C114" s="2">
        <v>17170</v>
      </c>
    </row>
    <row r="115" spans="1:3" x14ac:dyDescent="0.25">
      <c r="A115" s="1" t="s">
        <v>117</v>
      </c>
      <c r="B115" s="2">
        <v>39234</v>
      </c>
      <c r="C115" s="2">
        <v>29395</v>
      </c>
    </row>
    <row r="116" spans="1:3" x14ac:dyDescent="0.25">
      <c r="A116" s="1" t="s">
        <v>118</v>
      </c>
      <c r="B116" s="2">
        <v>22734</v>
      </c>
      <c r="C116" s="2">
        <v>15941</v>
      </c>
    </row>
    <row r="117" spans="1:3" x14ac:dyDescent="0.25">
      <c r="A117" s="1" t="s">
        <v>9</v>
      </c>
      <c r="B117" s="2">
        <v>12777</v>
      </c>
      <c r="C117" s="2">
        <v>8413</v>
      </c>
    </row>
    <row r="118" spans="1:3" x14ac:dyDescent="0.25">
      <c r="A118" s="1" t="s">
        <v>100</v>
      </c>
      <c r="B118" s="2">
        <v>20331</v>
      </c>
      <c r="C118" s="2">
        <v>10149</v>
      </c>
    </row>
    <row r="119" spans="1:3" x14ac:dyDescent="0.25">
      <c r="A119" s="1" t="s">
        <v>51</v>
      </c>
      <c r="B119" s="2">
        <v>15612</v>
      </c>
      <c r="C119" s="2">
        <v>12917</v>
      </c>
    </row>
    <row r="120" spans="1:3" x14ac:dyDescent="0.25">
      <c r="A120" s="1" t="s">
        <v>64</v>
      </c>
      <c r="B120" s="2">
        <v>25263</v>
      </c>
      <c r="C120" s="2">
        <v>15689</v>
      </c>
    </row>
    <row r="121" spans="1:3" x14ac:dyDescent="0.25">
      <c r="A121" s="3" t="s">
        <v>138</v>
      </c>
      <c r="B121" s="2">
        <v>15764</v>
      </c>
      <c r="C121" s="2">
        <v>9899</v>
      </c>
    </row>
    <row r="122" spans="1:3" x14ac:dyDescent="0.25">
      <c r="A122" s="3" t="s">
        <v>36</v>
      </c>
      <c r="B122" s="2">
        <v>66474</v>
      </c>
      <c r="C122" s="2">
        <v>52105</v>
      </c>
    </row>
    <row r="123" spans="1:3" x14ac:dyDescent="0.25">
      <c r="A123" s="3" t="s">
        <v>139</v>
      </c>
      <c r="B123" s="2">
        <v>25893</v>
      </c>
      <c r="C123" s="2">
        <v>13842</v>
      </c>
    </row>
    <row r="124" spans="1:3" x14ac:dyDescent="0.25">
      <c r="A124" s="1" t="s">
        <v>10</v>
      </c>
      <c r="B124" s="2">
        <v>19936</v>
      </c>
      <c r="C124" s="2">
        <v>10578</v>
      </c>
    </row>
    <row r="125" spans="1:3" x14ac:dyDescent="0.25">
      <c r="A125" s="3" t="s">
        <v>37</v>
      </c>
      <c r="B125" s="2">
        <v>24990</v>
      </c>
      <c r="C125" s="2">
        <v>12837</v>
      </c>
    </row>
    <row r="126" spans="1:3" x14ac:dyDescent="0.25">
      <c r="A126" s="1" t="s">
        <v>52</v>
      </c>
      <c r="B126" s="2">
        <v>57784</v>
      </c>
      <c r="C126" s="2">
        <v>42540</v>
      </c>
    </row>
    <row r="127" spans="1:3" x14ac:dyDescent="0.25">
      <c r="A127" s="1" t="s">
        <v>11</v>
      </c>
      <c r="B127" s="2">
        <v>24038</v>
      </c>
      <c r="C127" s="2">
        <v>15505</v>
      </c>
    </row>
    <row r="128" spans="1:3" x14ac:dyDescent="0.25">
      <c r="A128" s="1" t="s">
        <v>101</v>
      </c>
      <c r="B128" s="2">
        <v>91840</v>
      </c>
      <c r="C128" s="2">
        <v>59048</v>
      </c>
    </row>
    <row r="129" spans="1:3" x14ac:dyDescent="0.25">
      <c r="A129" s="1" t="s">
        <v>85</v>
      </c>
      <c r="B129" s="2">
        <v>18403</v>
      </c>
      <c r="C129" s="2">
        <v>18359</v>
      </c>
    </row>
    <row r="130" spans="1:3" x14ac:dyDescent="0.25">
      <c r="A130" s="1" t="s">
        <v>119</v>
      </c>
      <c r="B130" s="2">
        <v>20580</v>
      </c>
      <c r="C130" s="2">
        <v>12466</v>
      </c>
    </row>
    <row r="131" spans="1:3" x14ac:dyDescent="0.25">
      <c r="A131" s="3" t="s">
        <v>140</v>
      </c>
      <c r="B131" s="2">
        <v>22635</v>
      </c>
      <c r="C131" s="2">
        <v>13037</v>
      </c>
    </row>
    <row r="132" spans="1:3" x14ac:dyDescent="0.25">
      <c r="A132" s="3" t="s">
        <v>38</v>
      </c>
      <c r="B132" s="2">
        <v>16834</v>
      </c>
      <c r="C132" s="2">
        <v>11105</v>
      </c>
    </row>
    <row r="133" spans="1:3" x14ac:dyDescent="0.25">
      <c r="A133" s="4" t="s">
        <v>53</v>
      </c>
      <c r="B133" s="2">
        <v>17860</v>
      </c>
      <c r="C133" s="2">
        <v>9479</v>
      </c>
    </row>
    <row r="134" spans="1:3" x14ac:dyDescent="0.25">
      <c r="A134" s="1" t="s">
        <v>120</v>
      </c>
      <c r="B134" s="2">
        <v>10559</v>
      </c>
      <c r="C134" s="2">
        <v>8580</v>
      </c>
    </row>
    <row r="135" spans="1:3" x14ac:dyDescent="0.25">
      <c r="A135" s="1" t="s">
        <v>65</v>
      </c>
      <c r="B135" s="2">
        <v>26073</v>
      </c>
      <c r="C135" s="2">
        <v>16949</v>
      </c>
    </row>
    <row r="136" spans="1:3" x14ac:dyDescent="0.25">
      <c r="A136" s="3" t="s">
        <v>141</v>
      </c>
      <c r="B136" s="2">
        <v>22778</v>
      </c>
      <c r="C136" s="2">
        <v>17194</v>
      </c>
    </row>
    <row r="137" spans="1:3" x14ac:dyDescent="0.25">
      <c r="A137" s="3" t="s">
        <v>18</v>
      </c>
      <c r="B137" s="2">
        <v>32153</v>
      </c>
      <c r="C137" s="2">
        <v>19451</v>
      </c>
    </row>
    <row r="138" spans="1:3" x14ac:dyDescent="0.25">
      <c r="A138" s="3" t="s">
        <v>39</v>
      </c>
      <c r="B138" s="2">
        <v>28812</v>
      </c>
      <c r="C138" s="2">
        <v>20143</v>
      </c>
    </row>
    <row r="139" spans="1:3" x14ac:dyDescent="0.25">
      <c r="A139" s="1" t="s">
        <v>86</v>
      </c>
      <c r="B139" s="2">
        <v>26063</v>
      </c>
      <c r="C139" s="2">
        <v>15854</v>
      </c>
    </row>
    <row r="140" spans="1:3" x14ac:dyDescent="0.25">
      <c r="A140" s="1" t="s">
        <v>66</v>
      </c>
      <c r="B140" s="2">
        <v>20792</v>
      </c>
      <c r="C140" s="2">
        <v>11680</v>
      </c>
    </row>
    <row r="141" spans="1:3" x14ac:dyDescent="0.25">
      <c r="A141" s="3" t="s">
        <v>142</v>
      </c>
      <c r="B141" s="2">
        <v>19050</v>
      </c>
      <c r="C141" s="2">
        <v>12802</v>
      </c>
    </row>
    <row r="142" spans="1:3" x14ac:dyDescent="0.25">
      <c r="A142" s="3" t="s">
        <v>40</v>
      </c>
      <c r="B142" s="2">
        <v>45176</v>
      </c>
      <c r="C142" s="2">
        <v>33696</v>
      </c>
    </row>
    <row r="143" spans="1:3" x14ac:dyDescent="0.25">
      <c r="A143" s="1" t="s">
        <v>102</v>
      </c>
      <c r="B143" s="2">
        <v>13752</v>
      </c>
      <c r="C143" s="2">
        <v>11344</v>
      </c>
    </row>
    <row r="144" spans="1:3" x14ac:dyDescent="0.25">
      <c r="A144" s="1" t="s">
        <v>103</v>
      </c>
      <c r="B144" s="2">
        <v>64004</v>
      </c>
      <c r="C144" s="2">
        <v>45492</v>
      </c>
    </row>
    <row r="145" spans="1:3" x14ac:dyDescent="0.25">
      <c r="A145" s="1" t="s">
        <v>67</v>
      </c>
      <c r="B145" s="2">
        <v>10958</v>
      </c>
      <c r="C145" s="2">
        <v>11341</v>
      </c>
    </row>
    <row r="146" spans="1:3" x14ac:dyDescent="0.25">
      <c r="A146" s="3" t="s">
        <v>143</v>
      </c>
      <c r="B146" s="2">
        <v>27844</v>
      </c>
      <c r="C146" s="2">
        <v>17731</v>
      </c>
    </row>
    <row r="147" spans="1:3" x14ac:dyDescent="0.25">
      <c r="A147" s="4" t="s">
        <v>121</v>
      </c>
      <c r="B147" s="2">
        <v>38420</v>
      </c>
      <c r="C147" s="2">
        <v>28830</v>
      </c>
    </row>
    <row r="148" spans="1:3" x14ac:dyDescent="0.25">
      <c r="A148" s="1" t="s">
        <v>104</v>
      </c>
      <c r="B148" s="2">
        <v>10794</v>
      </c>
      <c r="C148" s="2">
        <v>10215</v>
      </c>
    </row>
    <row r="149" spans="1:3" x14ac:dyDescent="0.25">
      <c r="A149" s="3" t="s">
        <v>144</v>
      </c>
      <c r="B149" s="2">
        <v>27578</v>
      </c>
      <c r="C149" s="2">
        <v>21134</v>
      </c>
    </row>
    <row r="150" spans="1:3" x14ac:dyDescent="0.25">
      <c r="A150" s="1" t="s">
        <v>105</v>
      </c>
      <c r="B150" s="2">
        <v>15083</v>
      </c>
      <c r="C150" s="2">
        <v>10418</v>
      </c>
    </row>
    <row r="151" spans="1:3" x14ac:dyDescent="0.25">
      <c r="A151" s="3" t="s">
        <v>41</v>
      </c>
      <c r="B151" s="2">
        <v>25485</v>
      </c>
      <c r="C151" s="2">
        <v>16871</v>
      </c>
    </row>
    <row r="152" spans="1:3" x14ac:dyDescent="0.25">
      <c r="A152" s="3" t="s">
        <v>42</v>
      </c>
      <c r="B152" s="2">
        <v>41916</v>
      </c>
      <c r="C152" s="2">
        <v>35512</v>
      </c>
    </row>
    <row r="153" spans="1:3" x14ac:dyDescent="0.25">
      <c r="A153" s="3" t="s">
        <v>19</v>
      </c>
      <c r="B153" s="2">
        <v>14574</v>
      </c>
      <c r="C153" s="2">
        <v>10125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Calculations by LA</vt:lpstr>
      <vt:lpstr>Overall Differences</vt:lpstr>
      <vt:lpstr>Master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Gemma Strugnell</dc:creator>
  <cp:lastModifiedBy>Jules White</cp:lastModifiedBy>
  <dcterms:created xsi:type="dcterms:W3CDTF">2018-01-08T12:20:48Z</dcterms:created>
  <dcterms:modified xsi:type="dcterms:W3CDTF">2018-01-24T15:35:14Z</dcterms:modified>
</cp:coreProperties>
</file>